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tkara\Desktop\"/>
    </mc:Choice>
  </mc:AlternateContent>
  <xr:revisionPtr revIDLastSave="0" documentId="13_ncr:1_{CE36A5DB-2403-4C61-9DE2-FBAC97F1A3C2}" xr6:coauthVersionLast="43" xr6:coauthVersionMax="43" xr10:uidLastSave="{00000000-0000-0000-0000-000000000000}"/>
  <bookViews>
    <workbookView xWindow="-120" yWindow="-120" windowWidth="29040" windowHeight="15840" xr2:uid="{A3B03B2B-6E4F-4A51-93E4-F67AE648671B}"/>
  </bookViews>
  <sheets>
    <sheet name="List1" sheetId="1" r:id="rId1"/>
  </sheets>
  <definedNames>
    <definedName name="_xlnm.Print_Area" localSheetId="0">List1!$C$2:$Q$124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101" i="1" l="1"/>
  <c r="N100" i="1"/>
  <c r="N112" i="1"/>
  <c r="N110" i="1"/>
  <c r="BK124" i="1" l="1"/>
  <c r="BI124" i="1"/>
  <c r="BH124" i="1"/>
  <c r="BG124" i="1"/>
  <c r="BF124" i="1"/>
  <c r="AA124" i="1"/>
  <c r="Y124" i="1"/>
  <c r="W124" i="1"/>
  <c r="N124" i="1"/>
  <c r="BE124" i="1" s="1"/>
  <c r="BK123" i="1"/>
  <c r="BI123" i="1"/>
  <c r="BH123" i="1"/>
  <c r="BG123" i="1"/>
  <c r="BF123" i="1"/>
  <c r="AA123" i="1"/>
  <c r="Y123" i="1"/>
  <c r="W123" i="1"/>
  <c r="N123" i="1"/>
  <c r="BE123" i="1" s="1"/>
  <c r="BK122" i="1"/>
  <c r="BI122" i="1"/>
  <c r="BH122" i="1"/>
  <c r="BG122" i="1"/>
  <c r="BF122" i="1"/>
  <c r="AA122" i="1"/>
  <c r="Y122" i="1"/>
  <c r="W122" i="1"/>
  <c r="N122" i="1"/>
  <c r="BE122" i="1" s="1"/>
  <c r="BK121" i="1"/>
  <c r="BI121" i="1"/>
  <c r="BH121" i="1"/>
  <c r="BG121" i="1"/>
  <c r="BF121" i="1"/>
  <c r="AA121" i="1"/>
  <c r="Y121" i="1"/>
  <c r="W121" i="1"/>
  <c r="N121" i="1"/>
  <c r="BE121" i="1" s="1"/>
  <c r="BK120" i="1"/>
  <c r="BI120" i="1"/>
  <c r="BH120" i="1"/>
  <c r="BG120" i="1"/>
  <c r="BF120" i="1"/>
  <c r="AA120" i="1"/>
  <c r="Y120" i="1"/>
  <c r="W120" i="1"/>
  <c r="N120" i="1"/>
  <c r="BE120" i="1" s="1"/>
  <c r="BK119" i="1"/>
  <c r="BI119" i="1"/>
  <c r="BH119" i="1"/>
  <c r="BG119" i="1"/>
  <c r="BF119" i="1"/>
  <c r="AA119" i="1"/>
  <c r="Y119" i="1"/>
  <c r="W119" i="1"/>
  <c r="N119" i="1"/>
  <c r="BE119" i="1" s="1"/>
  <c r="BK118" i="1"/>
  <c r="BI118" i="1"/>
  <c r="BH118" i="1"/>
  <c r="BG118" i="1"/>
  <c r="BF118" i="1"/>
  <c r="AA118" i="1"/>
  <c r="Y118" i="1"/>
  <c r="W118" i="1"/>
  <c r="N118" i="1"/>
  <c r="BE118" i="1" s="1"/>
  <c r="BK117" i="1"/>
  <c r="BI117" i="1"/>
  <c r="BH117" i="1"/>
  <c r="BG117" i="1"/>
  <c r="BF117" i="1"/>
  <c r="AA117" i="1"/>
  <c r="Y117" i="1"/>
  <c r="W117" i="1"/>
  <c r="N117" i="1"/>
  <c r="BE117" i="1" s="1"/>
  <c r="BK116" i="1"/>
  <c r="BI116" i="1"/>
  <c r="BH116" i="1"/>
  <c r="BG116" i="1"/>
  <c r="BF116" i="1"/>
  <c r="AA116" i="1"/>
  <c r="Y116" i="1"/>
  <c r="W116" i="1"/>
  <c r="N116" i="1"/>
  <c r="BE116" i="1" s="1"/>
  <c r="BK115" i="1"/>
  <c r="BI115" i="1"/>
  <c r="BH115" i="1"/>
  <c r="BG115" i="1"/>
  <c r="BF115" i="1"/>
  <c r="AA115" i="1"/>
  <c r="Y115" i="1"/>
  <c r="W115" i="1"/>
  <c r="N115" i="1"/>
  <c r="BE115" i="1" s="1"/>
  <c r="BK114" i="1"/>
  <c r="BI114" i="1"/>
  <c r="BH114" i="1"/>
  <c r="BG114" i="1"/>
  <c r="BF114" i="1"/>
  <c r="AA114" i="1"/>
  <c r="Y114" i="1"/>
  <c r="W114" i="1"/>
  <c r="N114" i="1"/>
  <c r="BE114" i="1" s="1"/>
  <c r="BK113" i="1"/>
  <c r="BI113" i="1"/>
  <c r="BH113" i="1"/>
  <c r="BG113" i="1"/>
  <c r="BF113" i="1"/>
  <c r="AA113" i="1"/>
  <c r="Y113" i="1"/>
  <c r="W113" i="1"/>
  <c r="N113" i="1"/>
  <c r="BE113" i="1" s="1"/>
  <c r="BK112" i="1"/>
  <c r="BI112" i="1"/>
  <c r="BH112" i="1"/>
  <c r="BG112" i="1"/>
  <c r="BF112" i="1"/>
  <c r="AA112" i="1"/>
  <c r="Y112" i="1"/>
  <c r="W112" i="1"/>
  <c r="BE112" i="1"/>
  <c r="BK111" i="1"/>
  <c r="BI111" i="1"/>
  <c r="BH111" i="1"/>
  <c r="BG111" i="1"/>
  <c r="BF111" i="1"/>
  <c r="AA111" i="1"/>
  <c r="Y111" i="1"/>
  <c r="W111" i="1"/>
  <c r="N111" i="1"/>
  <c r="BE111" i="1" s="1"/>
  <c r="BK110" i="1"/>
  <c r="BI110" i="1"/>
  <c r="BH110" i="1"/>
  <c r="BG110" i="1"/>
  <c r="BF110" i="1"/>
  <c r="AA110" i="1"/>
  <c r="Y110" i="1"/>
  <c r="W110" i="1"/>
  <c r="BE110" i="1"/>
  <c r="BK109" i="1"/>
  <c r="BI109" i="1"/>
  <c r="BH109" i="1"/>
  <c r="BG109" i="1"/>
  <c r="BF109" i="1"/>
  <c r="AA109" i="1"/>
  <c r="Y109" i="1"/>
  <c r="W109" i="1"/>
  <c r="N109" i="1"/>
  <c r="BE109" i="1" s="1"/>
  <c r="BK108" i="1"/>
  <c r="BI108" i="1"/>
  <c r="BH108" i="1"/>
  <c r="BG108" i="1"/>
  <c r="BF108" i="1"/>
  <c r="AA108" i="1"/>
  <c r="Y108" i="1"/>
  <c r="W108" i="1"/>
  <c r="N108" i="1"/>
  <c r="BE108" i="1" s="1"/>
  <c r="BK107" i="1"/>
  <c r="BI107" i="1"/>
  <c r="BH107" i="1"/>
  <c r="BG107" i="1"/>
  <c r="BF107" i="1"/>
  <c r="AA107" i="1"/>
  <c r="Y107" i="1"/>
  <c r="W107" i="1"/>
  <c r="N107" i="1"/>
  <c r="BE107" i="1" s="1"/>
  <c r="BK106" i="1"/>
  <c r="BI106" i="1"/>
  <c r="BH106" i="1"/>
  <c r="BG106" i="1"/>
  <c r="BF106" i="1"/>
  <c r="AA106" i="1"/>
  <c r="Y106" i="1"/>
  <c r="W106" i="1"/>
  <c r="N106" i="1"/>
  <c r="BE106" i="1" s="1"/>
  <c r="BK105" i="1"/>
  <c r="BI105" i="1"/>
  <c r="BH105" i="1"/>
  <c r="BG105" i="1"/>
  <c r="BF105" i="1"/>
  <c r="AA105" i="1"/>
  <c r="Y105" i="1"/>
  <c r="W105" i="1"/>
  <c r="N105" i="1"/>
  <c r="BE105" i="1" s="1"/>
  <c r="BK103" i="1"/>
  <c r="BI103" i="1"/>
  <c r="BH103" i="1"/>
  <c r="BG103" i="1"/>
  <c r="BF103" i="1"/>
  <c r="AA103" i="1"/>
  <c r="Y103" i="1"/>
  <c r="W103" i="1"/>
  <c r="N103" i="1"/>
  <c r="BE103" i="1" s="1"/>
  <c r="BK102" i="1"/>
  <c r="BI102" i="1"/>
  <c r="BH102" i="1"/>
  <c r="BG102" i="1"/>
  <c r="BF102" i="1"/>
  <c r="AA102" i="1"/>
  <c r="Y102" i="1"/>
  <c r="W102" i="1"/>
  <c r="N102" i="1"/>
  <c r="BE102" i="1" s="1"/>
  <c r="BK101" i="1"/>
  <c r="BI101" i="1"/>
  <c r="BH101" i="1"/>
  <c r="BG101" i="1"/>
  <c r="BF101" i="1"/>
  <c r="AA101" i="1"/>
  <c r="Y101" i="1"/>
  <c r="W101" i="1"/>
  <c r="BE101" i="1"/>
  <c r="BK100" i="1"/>
  <c r="BI100" i="1"/>
  <c r="BH100" i="1"/>
  <c r="BG100" i="1"/>
  <c r="BF100" i="1"/>
  <c r="AA100" i="1"/>
  <c r="Y100" i="1"/>
  <c r="W100" i="1"/>
  <c r="BE100" i="1"/>
  <c r="M94" i="1"/>
  <c r="F92" i="1"/>
  <c r="F90" i="1"/>
  <c r="M74" i="1"/>
  <c r="F72" i="1"/>
  <c r="F70" i="1"/>
  <c r="M25" i="1"/>
  <c r="M75" i="1"/>
  <c r="F95" i="1"/>
  <c r="F94" i="1"/>
  <c r="M92" i="1"/>
  <c r="BK99" i="1" l="1"/>
  <c r="N99" i="1" s="1"/>
  <c r="N80" i="1" s="1"/>
  <c r="AA99" i="1"/>
  <c r="W99" i="1"/>
  <c r="AA104" i="1"/>
  <c r="Y99" i="1"/>
  <c r="W104" i="1"/>
  <c r="Y104" i="1"/>
  <c r="H30" i="1"/>
  <c r="M72" i="1"/>
  <c r="BK104" i="1"/>
  <c r="N104" i="1" s="1"/>
  <c r="N81" i="1" s="1"/>
  <c r="M30" i="1"/>
  <c r="H32" i="1"/>
  <c r="H33" i="1"/>
  <c r="H31" i="1"/>
  <c r="H29" i="1"/>
  <c r="M29" i="1"/>
  <c r="M95" i="1"/>
  <c r="F74" i="1"/>
  <c r="F75" i="1"/>
  <c r="W98" i="1" l="1"/>
  <c r="AA98" i="1"/>
  <c r="Y98" i="1"/>
  <c r="BK98" i="1"/>
  <c r="N98" i="1" s="1"/>
  <c r="N79" i="1" s="1"/>
  <c r="M24" i="1" s="1"/>
  <c r="M27" i="1" s="1"/>
  <c r="L35" i="1" s="1"/>
  <c r="L85" i="1" l="1"/>
</calcChain>
</file>

<file path=xl/sharedStrings.xml><?xml version="1.0" encoding="utf-8"?>
<sst xmlns="http://schemas.openxmlformats.org/spreadsheetml/2006/main" count="459" uniqueCount="166">
  <si>
    <t>2</t>
  </si>
  <si>
    <t>v ---  níže se nacházejí doplnkové a pomocné údaje k sestavám  --- v</t>
  </si>
  <si>
    <t>False</t>
  </si>
  <si>
    <t>Stavba:</t>
  </si>
  <si>
    <t>Rekonstrukce bývalého učitelského domu č 291/49 na ulici Škrobálkova</t>
  </si>
  <si>
    <t>JKSO:</t>
  </si>
  <si>
    <t/>
  </si>
  <si>
    <t>CC-CZ:</t>
  </si>
  <si>
    <t>Místo:</t>
  </si>
  <si>
    <t>Ostrava</t>
  </si>
  <si>
    <t>Datum:</t>
  </si>
  <si>
    <t>Objednatel:</t>
  </si>
  <si>
    <t>IČ:</t>
  </si>
  <si>
    <t>DIČ:</t>
  </si>
  <si>
    <t>Zhotovitel:</t>
  </si>
  <si>
    <t>Projektant:</t>
  </si>
  <si>
    <t>Ing. Ivana Máchová</t>
  </si>
  <si>
    <t>Zpracovatel:</t>
  </si>
  <si>
    <t>Poznámka:</t>
  </si>
  <si>
    <t>Náklady z rozpočtu</t>
  </si>
  <si>
    <t>Ostatní náklady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</si>
  <si>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</si>
  <si>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</si>
  <si>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</si>
  <si>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</si>
  <si>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</si>
  <si>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</si>
  <si>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</si>
  <si>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</si>
  <si>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</si>
  <si>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</si>
  <si>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</si>
  <si>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</si>
  <si>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</si>
  <si>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</si>
  <si>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</si>
  <si>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</si>
  <si>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</si>
  <si>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 - Popis</t>
  </si>
  <si>
    <t>Cena celkem [CZK]</t>
  </si>
  <si>
    <t>1) Náklady z rozpočtu</t>
  </si>
  <si>
    <t>-1</t>
  </si>
  <si>
    <t>HSV - Práce a dodávky HSV</t>
  </si>
  <si>
    <t>PSV - Práce a dodávky PSV</t>
  </si>
  <si>
    <t>2) Ostatní náklady</t>
  </si>
  <si>
    <t>Celkové náklady za stavbu 1) + 2)</t>
  </si>
  <si>
    <t>PČ</t>
  </si>
  <si>
    <t>Typ</t>
  </si>
  <si>
    <t>Kód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</si>
  <si>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</si>
  <si>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</si>
  <si>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</si>
  <si>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</si>
  <si>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</si>
  <si>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</si>
  <si>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</si>
  <si>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</si>
  <si>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</si>
  <si>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</si>
  <si>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</si>
  <si>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D</t>
  </si>
  <si>
    <t>1</t>
  </si>
  <si>
    <t>0</t>
  </si>
  <si>
    <t>ROZPOCET</t>
  </si>
  <si>
    <t>K</t>
  </si>
  <si>
    <t>HSV 001</t>
  </si>
  <si>
    <t>Zateplení fasády polystyrenem vč. reprofilace fasádních prvků</t>
  </si>
  <si>
    <t>kpl</t>
  </si>
  <si>
    <t>4</t>
  </si>
  <si>
    <t>-2117531765</t>
  </si>
  <si>
    <t>HSV 002</t>
  </si>
  <si>
    <t>Bourací práce dle PD, průrazy pro kanal. potrubí, napojení kanalizace na kanalizační přípojku</t>
  </si>
  <si>
    <t>-29890641</t>
  </si>
  <si>
    <t>3</t>
  </si>
  <si>
    <t>HSV 003</t>
  </si>
  <si>
    <t>Nové zděné a SDK konstrukce</t>
  </si>
  <si>
    <t>-785863580</t>
  </si>
  <si>
    <t>HSV 004</t>
  </si>
  <si>
    <t>Otlučení omítek a provedení nových</t>
  </si>
  <si>
    <t>1672929177</t>
  </si>
  <si>
    <t>5</t>
  </si>
  <si>
    <t>PSV 001</t>
  </si>
  <si>
    <t>Výměna okenních výplní vč. žaluzií</t>
  </si>
  <si>
    <t>512</t>
  </si>
  <si>
    <t>-1719692397</t>
  </si>
  <si>
    <t>6</t>
  </si>
  <si>
    <t>PSV 001b</t>
  </si>
  <si>
    <t>Výměna vstupních dveří</t>
  </si>
  <si>
    <t>266938846</t>
  </si>
  <si>
    <t>7</t>
  </si>
  <si>
    <t>PSV 002</t>
  </si>
  <si>
    <t>Výměna plechové střešní krytiny, vč. klempířských doplňků</t>
  </si>
  <si>
    <t>-655080680</t>
  </si>
  <si>
    <t>8</t>
  </si>
  <si>
    <t>PSV 003</t>
  </si>
  <si>
    <t>Zateplení střešní konstrukce minerální vlnou</t>
  </si>
  <si>
    <t>-557285289</t>
  </si>
  <si>
    <t>9</t>
  </si>
  <si>
    <t>PSV 004</t>
  </si>
  <si>
    <t>Keramické obklady a dlažby</t>
  </si>
  <si>
    <t>772300405</t>
  </si>
  <si>
    <t>10</t>
  </si>
  <si>
    <t>PSV 005</t>
  </si>
  <si>
    <t>Akustické podhledy</t>
  </si>
  <si>
    <t>21651090</t>
  </si>
  <si>
    <t>11</t>
  </si>
  <si>
    <t>PSV 006</t>
  </si>
  <si>
    <t>Vnitřní výplně dveřních otvorů vč. obložek</t>
  </si>
  <si>
    <t>-423471411</t>
  </si>
  <si>
    <t>12</t>
  </si>
  <si>
    <t>PSV 007</t>
  </si>
  <si>
    <t>Bourání nášlapných vrstev podlah</t>
  </si>
  <si>
    <t>1544845023</t>
  </si>
  <si>
    <t>13</t>
  </si>
  <si>
    <t>PSV 008</t>
  </si>
  <si>
    <t>Nové podlahy vč. podkladní vyrovnávací vrstvy, PVC, koberec</t>
  </si>
  <si>
    <t>1235475884</t>
  </si>
  <si>
    <t>14</t>
  </si>
  <si>
    <t>PSV 009</t>
  </si>
  <si>
    <t>Renovace teracového schodiště a litinového zábradlí</t>
  </si>
  <si>
    <t>2081771603</t>
  </si>
  <si>
    <t>15</t>
  </si>
  <si>
    <t>PSV 010</t>
  </si>
  <si>
    <t>Rozvody ZTI, zařizovací předměty</t>
  </si>
  <si>
    <t>-1802942962</t>
  </si>
  <si>
    <t>16</t>
  </si>
  <si>
    <t>PSV 011</t>
  </si>
  <si>
    <t>Elektroinstalace, zařizovací předměty</t>
  </si>
  <si>
    <t>-2033750117</t>
  </si>
  <si>
    <t>17</t>
  </si>
  <si>
    <t>PSV 012</t>
  </si>
  <si>
    <t>Ústřední vytápění, kotel, radiátory</t>
  </si>
  <si>
    <t>-520073926</t>
  </si>
  <si>
    <t>18</t>
  </si>
  <si>
    <t>PSV 013</t>
  </si>
  <si>
    <t>Vzduchotechnické zařízení, rekuperace</t>
  </si>
  <si>
    <t>-1956031137</t>
  </si>
  <si>
    <t>19</t>
  </si>
  <si>
    <t>PSV 014</t>
  </si>
  <si>
    <t>Vybavení nábytkem</t>
  </si>
  <si>
    <t>197029015</t>
  </si>
  <si>
    <t>20</t>
  </si>
  <si>
    <t>PSV 015</t>
  </si>
  <si>
    <t>Zahrada - sadové úpravy, herní hřiště 1x družina, 1x školka</t>
  </si>
  <si>
    <t>36236937</t>
  </si>
  <si>
    <t>21</t>
  </si>
  <si>
    <t>PSV 016</t>
  </si>
  <si>
    <t>Oplocení</t>
  </si>
  <si>
    <t>-1192286967</t>
  </si>
  <si>
    <t>22</t>
  </si>
  <si>
    <t>PSV 017</t>
  </si>
  <si>
    <t>Zpevněné plochy</t>
  </si>
  <si>
    <t>-67934713</t>
  </si>
  <si>
    <t>23</t>
  </si>
  <si>
    <t>PSV 018</t>
  </si>
  <si>
    <t>Přeložka 2 ks sloupů VO - podmíněná investice</t>
  </si>
  <si>
    <t>-1385204299</t>
  </si>
  <si>
    <t>24</t>
  </si>
  <si>
    <t>PSV 019</t>
  </si>
  <si>
    <t>Vybavení kuchyně, malý nákladní výtah</t>
  </si>
  <si>
    <t>-1456650230</t>
  </si>
  <si>
    <t>1. 7. 2019</t>
  </si>
  <si>
    <t xml:space="preserve"> </t>
  </si>
  <si>
    <t>KRYCÍ LIST PROPOČTU</t>
  </si>
  <si>
    <t>REKAPITULACE PROPOČTU</t>
  </si>
  <si>
    <t>PROPOČET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</si>
</sst>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00"/>
    <numFmt numFmtId="167" formatCode="#,##0.000"/>
  </numFmts>
  <fonts count="20" x14ac:knownFonts="1">
    <font>
      <sz val="11"/>
      <color theme="1"/>
      <name val="Calibri"/>
      <family val="2"/>
      <charset val="238"/>
      <scheme val="minor"/>
    </font>
    <font>
      <sz val="8"/>
      <name val="Trebuchet MS"/>
      <family val="2"/>
    </font>
    <font>
      <sz val="8"/>
      <color rgb="FF3366FF"/>
      <name val="Trebuchet MS"/>
      <family val="2"/>
    </font>
    <font>
      <b/>
      <sz val="16"/>
      <name val="Trebuchet MS"/>
      <family val="2"/>
    </font>
    <font>
      <b/>
      <sz val="12"/>
      <name val="Trebuchet MS"/>
      <family val="2"/>
    </font>
    <font>
      <sz val="9"/>
      <color rgb="FF969696"/>
      <name val="Trebuchet MS"/>
      <family val="2"/>
    </font>
    <font>
      <sz val="9"/>
      <name val="Trebuchet MS"/>
      <family val="2"/>
    </font>
    <font>
      <sz val="10"/>
      <name val="Trebuchet MS"/>
      <family val="2"/>
    </font>
    <font>
      <sz val="10"/>
      <color rgb="FF464646"/>
      <name val="Trebuchet MS"/>
      <family val="2"/>
    </font>
    <font>
      <b/>
      <sz val="10"/>
      <name val="Trebuchet MS"/>
      <family val="2"/>
    </font>
    <font>
      <sz val="8"/>
      <color rgb="FF969696"/>
      <name val="Trebuchet MS"/>
      <family val="2"/>
    </font>
    <font>
      <b/>
      <sz val="10"/>
      <color rgb="FF464646"/>
      <name val="Trebuchet MS"/>
      <family val="2"/>
    </font>
    <font>
      <sz val="10"/>
      <color rgb="FF969696"/>
      <name val="Trebuchet MS"/>
      <family val="2"/>
    </font>
    <font>
      <b/>
      <sz val="12"/>
      <color rgb="FF800000"/>
      <name val="Trebuchet MS"/>
      <family val="2"/>
    </font>
    <font>
      <b/>
      <sz val="12"/>
      <color rgb="FF960000"/>
      <name val="Trebuchet MS"/>
      <family val="2"/>
    </font>
    <font>
      <sz val="12"/>
      <color rgb="FF003366"/>
      <name val="Trebuchet MS"/>
      <family val="2"/>
    </font>
    <font>
      <sz val="9"/>
      <color rgb="FF000000"/>
      <name val="Trebuchet MS"/>
      <family val="2"/>
    </font>
    <font>
      <sz val="8"/>
      <color rgb="FF960000"/>
      <name val="Trebuchet MS"/>
      <family val="2"/>
    </font>
    <font>
      <b/>
      <sz val="8"/>
      <name val="Trebuchet MS"/>
      <family val="2"/>
    </font>
    <font>
      <sz val="8"/>
      <color rgb="FF003366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dotted">
        <color rgb="FF969696"/>
      </top>
      <bottom/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969696"/>
      </left>
      <right/>
      <top style="dotted">
        <color rgb="FF969696"/>
      </top>
      <bottom/>
      <diagonal/>
    </border>
    <border>
      <left/>
      <right style="dotted">
        <color rgb="FF969696"/>
      </right>
      <top style="dotted">
        <color rgb="FF969696"/>
      </top>
      <bottom/>
      <diagonal/>
    </border>
    <border>
      <left style="dotted">
        <color rgb="FF969696"/>
      </left>
      <right/>
      <top/>
      <bottom/>
      <diagonal/>
    </border>
    <border>
      <left/>
      <right style="dotted">
        <color rgb="FF969696"/>
      </right>
      <top/>
      <bottom/>
      <diagonal/>
    </border>
    <border>
      <left style="dotted">
        <color rgb="FF969696"/>
      </left>
      <right/>
      <top/>
      <bottom style="dotted">
        <color rgb="FF969696"/>
      </bottom>
      <diagonal/>
    </border>
    <border>
      <left/>
      <right/>
      <top/>
      <bottom style="dotted">
        <color rgb="FF969696"/>
      </bottom>
      <diagonal/>
    </border>
    <border>
      <left/>
      <right style="dotted">
        <color rgb="FF969696"/>
      </right>
      <top/>
      <bottom style="dotted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dotted">
        <color rgb="FF969696"/>
      </left>
      <right style="dotted">
        <color rgb="FF969696"/>
      </right>
      <top style="dotted">
        <color rgb="FF969696"/>
      </top>
      <bottom style="dotted">
        <color rgb="FF969696"/>
      </bottom>
      <diagonal/>
    </border>
    <border>
      <left style="dotted">
        <color rgb="FF969696"/>
      </left>
      <right/>
      <top style="dotted">
        <color rgb="FF969696"/>
      </top>
      <bottom style="dotted">
        <color rgb="FF969696"/>
      </bottom>
      <diagonal/>
    </border>
    <border>
      <left/>
      <right/>
      <top style="dotted">
        <color rgb="FF969696"/>
      </top>
      <bottom style="dotted">
        <color rgb="FF969696"/>
      </bottom>
      <diagonal/>
    </border>
    <border>
      <left/>
      <right style="dotted">
        <color rgb="FF969696"/>
      </right>
      <top style="dotted">
        <color rgb="FF969696"/>
      </top>
      <bottom style="dotted">
        <color rgb="FF969696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vertical="center"/>
    </xf>
    <xf numFmtId="0" fontId="4" fillId="0" borderId="0" xfId="0" applyFont="1" applyAlignment="1">
      <alignment horizontal="left" vertical="top"/>
    </xf>
    <xf numFmtId="0" fontId="1" fillId="0" borderId="5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65" fontId="10" fillId="0" borderId="0" xfId="0" applyNumberFormat="1" applyFont="1" applyAlignment="1">
      <alignment vertical="center"/>
    </xf>
    <xf numFmtId="0" fontId="10" fillId="0" borderId="0" xfId="0" applyFont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/>
    <xf numFmtId="0" fontId="1" fillId="0" borderId="13" xfId="0" applyFont="1" applyBorder="1"/>
    <xf numFmtId="0" fontId="12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vertical="center"/>
    </xf>
    <xf numFmtId="0" fontId="12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5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5" fillId="0" borderId="20" xfId="0" applyFont="1" applyBorder="1" applyAlignment="1">
      <alignment horizontal="center" vertical="center"/>
    </xf>
    <xf numFmtId="0" fontId="14" fillId="2" borderId="0" xfId="0" applyFont="1" applyFill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" fillId="0" borderId="10" xfId="0" applyFont="1" applyBorder="1" applyAlignment="1">
      <alignment vertical="center"/>
    </xf>
    <xf numFmtId="166" fontId="17" fillId="0" borderId="6" xfId="0" applyNumberFormat="1" applyFont="1" applyBorder="1"/>
    <xf numFmtId="166" fontId="17" fillId="0" borderId="11" xfId="0" applyNumberFormat="1" applyFont="1" applyBorder="1"/>
    <xf numFmtId="4" fontId="18" fillId="0" borderId="0" xfId="0" applyNumberFormat="1" applyFont="1" applyAlignment="1">
      <alignment vertical="center"/>
    </xf>
    <xf numFmtId="0" fontId="19" fillId="0" borderId="0" xfId="0" applyFont="1"/>
    <xf numFmtId="0" fontId="19" fillId="0" borderId="4" xfId="0" applyFont="1" applyBorder="1"/>
    <xf numFmtId="0" fontId="15" fillId="0" borderId="0" xfId="0" applyFont="1" applyAlignment="1">
      <alignment horizontal="left"/>
    </xf>
    <xf numFmtId="0" fontId="19" fillId="0" borderId="5" xfId="0" applyFont="1" applyBorder="1"/>
    <xf numFmtId="0" fontId="19" fillId="0" borderId="12" xfId="0" applyFont="1" applyBorder="1"/>
    <xf numFmtId="166" fontId="19" fillId="0" borderId="0" xfId="0" applyNumberFormat="1" applyFont="1"/>
    <xf numFmtId="166" fontId="19" fillId="0" borderId="13" xfId="0" applyNumberFormat="1" applyFont="1" applyBorder="1"/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vertical="center"/>
    </xf>
    <xf numFmtId="0" fontId="1" fillId="0" borderId="20" xfId="0" applyFont="1" applyBorder="1" applyAlignment="1">
      <alignment horizontal="center" vertical="center"/>
    </xf>
    <xf numFmtId="49" fontId="1" fillId="0" borderId="20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167" fontId="1" fillId="0" borderId="20" xfId="0" applyNumberFormat="1" applyFont="1" applyBorder="1" applyAlignment="1">
      <alignment vertical="center"/>
    </xf>
    <xf numFmtId="0" fontId="10" fillId="0" borderId="20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166" fontId="10" fillId="0" borderId="0" xfId="0" applyNumberFormat="1" applyFont="1" applyAlignment="1">
      <alignment vertical="center"/>
    </xf>
    <xf numFmtId="166" fontId="10" fillId="0" borderId="13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0" fillId="0" borderId="15" xfId="0" applyFont="1" applyBorder="1" applyAlignment="1">
      <alignment horizontal="center" vertical="center"/>
    </xf>
    <xf numFmtId="166" fontId="10" fillId="0" borderId="15" xfId="0" applyNumberFormat="1" applyFont="1" applyBorder="1" applyAlignment="1">
      <alignment vertical="center"/>
    </xf>
    <xf numFmtId="166" fontId="10" fillId="0" borderId="16" xfId="0" applyNumberFormat="1" applyFont="1" applyBorder="1" applyAlignment="1">
      <alignment vertical="center"/>
    </xf>
    <xf numFmtId="0" fontId="1" fillId="0" borderId="20" xfId="0" applyFont="1" applyBorder="1" applyAlignment="1">
      <alignment horizontal="left" vertical="center" wrapText="1"/>
    </xf>
    <xf numFmtId="0" fontId="1" fillId="0" borderId="20" xfId="0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5" fillId="0" borderId="22" xfId="0" applyNumberFormat="1" applyFont="1" applyBorder="1"/>
    <xf numFmtId="4" fontId="15" fillId="0" borderId="22" xfId="0" applyNumberFormat="1" applyFont="1" applyBorder="1" applyAlignment="1">
      <alignment vertical="center"/>
    </xf>
    <xf numFmtId="4" fontId="14" fillId="0" borderId="6" xfId="0" applyNumberFormat="1" applyFont="1" applyBorder="1"/>
    <xf numFmtId="4" fontId="4" fillId="0" borderId="6" xfId="0" applyNumberFormat="1" applyFont="1" applyBorder="1" applyAlignment="1">
      <alignment vertical="center"/>
    </xf>
    <xf numFmtId="4" fontId="15" fillId="0" borderId="15" xfId="0" applyNumberFormat="1" applyFont="1" applyBorder="1"/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164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2" borderId="22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4" fontId="14" fillId="0" borderId="0" xfId="0" applyNumberFormat="1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14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4" fontId="10" fillId="0" borderId="0" xfId="0" applyNumberFormat="1" applyFont="1" applyAlignment="1">
      <alignment vertical="center"/>
    </xf>
    <xf numFmtId="4" fontId="4" fillId="2" borderId="8" xfId="0" applyNumberFormat="1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center"/>
    </xf>
    <xf numFmtId="0" fontId="1" fillId="0" borderId="0" xfId="0" applyFont="1"/>
    <xf numFmtId="0" fontId="4" fillId="0" borderId="0" xfId="0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1116F-27FA-4E60-8B85-C9C8314C46C1}">
  <dimension ref="B1:BM125"/>
  <sheetViews>
    <sheetView tabSelected="1" workbookViewId="0">
      <selection activeCell="L106" sqref="L106:M106"/>
    </sheetView>
  </sheetViews>
  <sheetFormatPr defaultRowHeight="13.5" x14ac:dyDescent="0.3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7" width="9.5703125" style="1" customWidth="1"/>
    <col min="8" max="8" width="10.7109375" style="1" customWidth="1"/>
    <col min="9" max="9" width="6" style="1" customWidth="1"/>
    <col min="10" max="10" width="4.42578125" style="1" customWidth="1"/>
    <col min="11" max="11" width="9.85546875" style="1" customWidth="1"/>
    <col min="12" max="12" width="10.28515625" style="1" customWidth="1"/>
    <col min="13" max="14" width="5.140625" style="1" customWidth="1"/>
    <col min="15" max="15" width="1.7109375" style="1" customWidth="1"/>
    <col min="16" max="16" width="10.7109375" style="1" customWidth="1"/>
    <col min="17" max="17" width="3.5703125" style="1" customWidth="1"/>
    <col min="18" max="18" width="1.42578125" style="1" customWidth="1"/>
    <col min="19" max="19" width="7" style="1" customWidth="1"/>
    <col min="20" max="20" width="25.42578125" style="1" hidden="1" customWidth="1"/>
    <col min="21" max="21" width="14" style="1" hidden="1" customWidth="1"/>
    <col min="22" max="22" width="10.5703125" style="1" hidden="1" customWidth="1"/>
    <col min="23" max="23" width="14" style="1" hidden="1" customWidth="1"/>
    <col min="24" max="24" width="10.42578125" style="1" hidden="1" customWidth="1"/>
    <col min="25" max="25" width="12.85546875" style="1" hidden="1" customWidth="1"/>
    <col min="26" max="26" width="9.42578125" style="1" hidden="1" customWidth="1"/>
    <col min="27" max="27" width="12.85546875" style="1" hidden="1" customWidth="1"/>
    <col min="28" max="28" width="14" style="1" hidden="1" customWidth="1"/>
    <col min="29" max="29" width="9.42578125" style="1" customWidth="1"/>
    <col min="30" max="30" width="12.85546875" style="1" customWidth="1"/>
    <col min="31" max="31" width="14" style="1" customWidth="1"/>
    <col min="32" max="43" width="9.140625" style="1"/>
    <col min="44" max="64" width="8" style="1" hidden="1" customWidth="1"/>
    <col min="65" max="256" width="9.140625" style="1"/>
    <col min="257" max="257" width="7.140625" style="1" customWidth="1"/>
    <col min="258" max="258" width="1.42578125" style="1" customWidth="1"/>
    <col min="259" max="259" width="3.5703125" style="1" customWidth="1"/>
    <col min="260" max="260" width="3.7109375" style="1" customWidth="1"/>
    <col min="261" max="261" width="14.7109375" style="1" customWidth="1"/>
    <col min="262" max="263" width="9.5703125" style="1" customWidth="1"/>
    <col min="264" max="264" width="10.7109375" style="1" customWidth="1"/>
    <col min="265" max="265" width="6" style="1" customWidth="1"/>
    <col min="266" max="266" width="4.42578125" style="1" customWidth="1"/>
    <col min="267" max="267" width="9.85546875" style="1" customWidth="1"/>
    <col min="268" max="268" width="10.28515625" style="1" customWidth="1"/>
    <col min="269" max="270" width="5.140625" style="1" customWidth="1"/>
    <col min="271" max="271" width="1.7109375" style="1" customWidth="1"/>
    <col min="272" max="272" width="10.7109375" style="1" customWidth="1"/>
    <col min="273" max="273" width="3.5703125" style="1" customWidth="1"/>
    <col min="274" max="274" width="1.42578125" style="1" customWidth="1"/>
    <col min="275" max="275" width="7" style="1" customWidth="1"/>
    <col min="276" max="284" width="0" style="1" hidden="1" customWidth="1"/>
    <col min="285" max="285" width="9.42578125" style="1" customWidth="1"/>
    <col min="286" max="286" width="12.85546875" style="1" customWidth="1"/>
    <col min="287" max="287" width="14" style="1" customWidth="1"/>
    <col min="288" max="299" width="9.140625" style="1"/>
    <col min="300" max="320" width="0" style="1" hidden="1" customWidth="1"/>
    <col min="321" max="512" width="9.140625" style="1"/>
    <col min="513" max="513" width="7.140625" style="1" customWidth="1"/>
    <col min="514" max="514" width="1.42578125" style="1" customWidth="1"/>
    <col min="515" max="515" width="3.5703125" style="1" customWidth="1"/>
    <col min="516" max="516" width="3.7109375" style="1" customWidth="1"/>
    <col min="517" max="517" width="14.7109375" style="1" customWidth="1"/>
    <col min="518" max="519" width="9.5703125" style="1" customWidth="1"/>
    <col min="520" max="520" width="10.7109375" style="1" customWidth="1"/>
    <col min="521" max="521" width="6" style="1" customWidth="1"/>
    <col min="522" max="522" width="4.42578125" style="1" customWidth="1"/>
    <col min="523" max="523" width="9.85546875" style="1" customWidth="1"/>
    <col min="524" max="524" width="10.28515625" style="1" customWidth="1"/>
    <col min="525" max="526" width="5.140625" style="1" customWidth="1"/>
    <col min="527" max="527" width="1.7109375" style="1" customWidth="1"/>
    <col min="528" max="528" width="10.7109375" style="1" customWidth="1"/>
    <col min="529" max="529" width="3.5703125" style="1" customWidth="1"/>
    <col min="530" max="530" width="1.42578125" style="1" customWidth="1"/>
    <col min="531" max="531" width="7" style="1" customWidth="1"/>
    <col min="532" max="540" width="0" style="1" hidden="1" customWidth="1"/>
    <col min="541" max="541" width="9.42578125" style="1" customWidth="1"/>
    <col min="542" max="542" width="12.85546875" style="1" customWidth="1"/>
    <col min="543" max="543" width="14" style="1" customWidth="1"/>
    <col min="544" max="555" width="9.140625" style="1"/>
    <col min="556" max="576" width="0" style="1" hidden="1" customWidth="1"/>
    <col min="577" max="768" width="9.140625" style="1"/>
    <col min="769" max="769" width="7.140625" style="1" customWidth="1"/>
    <col min="770" max="770" width="1.42578125" style="1" customWidth="1"/>
    <col min="771" max="771" width="3.5703125" style="1" customWidth="1"/>
    <col min="772" max="772" width="3.7109375" style="1" customWidth="1"/>
    <col min="773" max="773" width="14.7109375" style="1" customWidth="1"/>
    <col min="774" max="775" width="9.5703125" style="1" customWidth="1"/>
    <col min="776" max="776" width="10.7109375" style="1" customWidth="1"/>
    <col min="777" max="777" width="6" style="1" customWidth="1"/>
    <col min="778" max="778" width="4.42578125" style="1" customWidth="1"/>
    <col min="779" max="779" width="9.85546875" style="1" customWidth="1"/>
    <col min="780" max="780" width="10.28515625" style="1" customWidth="1"/>
    <col min="781" max="782" width="5.140625" style="1" customWidth="1"/>
    <col min="783" max="783" width="1.7109375" style="1" customWidth="1"/>
    <col min="784" max="784" width="10.7109375" style="1" customWidth="1"/>
    <col min="785" max="785" width="3.5703125" style="1" customWidth="1"/>
    <col min="786" max="786" width="1.42578125" style="1" customWidth="1"/>
    <col min="787" max="787" width="7" style="1" customWidth="1"/>
    <col min="788" max="796" width="0" style="1" hidden="1" customWidth="1"/>
    <col min="797" max="797" width="9.42578125" style="1" customWidth="1"/>
    <col min="798" max="798" width="12.85546875" style="1" customWidth="1"/>
    <col min="799" max="799" width="14" style="1" customWidth="1"/>
    <col min="800" max="811" width="9.140625" style="1"/>
    <col min="812" max="832" width="0" style="1" hidden="1" customWidth="1"/>
    <col min="833" max="1024" width="9.140625" style="1"/>
    <col min="1025" max="1025" width="7.140625" style="1" customWidth="1"/>
    <col min="1026" max="1026" width="1.42578125" style="1" customWidth="1"/>
    <col min="1027" max="1027" width="3.5703125" style="1" customWidth="1"/>
    <col min="1028" max="1028" width="3.7109375" style="1" customWidth="1"/>
    <col min="1029" max="1029" width="14.7109375" style="1" customWidth="1"/>
    <col min="1030" max="1031" width="9.5703125" style="1" customWidth="1"/>
    <col min="1032" max="1032" width="10.7109375" style="1" customWidth="1"/>
    <col min="1033" max="1033" width="6" style="1" customWidth="1"/>
    <col min="1034" max="1034" width="4.42578125" style="1" customWidth="1"/>
    <col min="1035" max="1035" width="9.85546875" style="1" customWidth="1"/>
    <col min="1036" max="1036" width="10.28515625" style="1" customWidth="1"/>
    <col min="1037" max="1038" width="5.140625" style="1" customWidth="1"/>
    <col min="1039" max="1039" width="1.7109375" style="1" customWidth="1"/>
    <col min="1040" max="1040" width="10.7109375" style="1" customWidth="1"/>
    <col min="1041" max="1041" width="3.5703125" style="1" customWidth="1"/>
    <col min="1042" max="1042" width="1.42578125" style="1" customWidth="1"/>
    <col min="1043" max="1043" width="7" style="1" customWidth="1"/>
    <col min="1044" max="1052" width="0" style="1" hidden="1" customWidth="1"/>
    <col min="1053" max="1053" width="9.42578125" style="1" customWidth="1"/>
    <col min="1054" max="1054" width="12.85546875" style="1" customWidth="1"/>
    <col min="1055" max="1055" width="14" style="1" customWidth="1"/>
    <col min="1056" max="1067" width="9.140625" style="1"/>
    <col min="1068" max="1088" width="0" style="1" hidden="1" customWidth="1"/>
    <col min="1089" max="1280" width="9.140625" style="1"/>
    <col min="1281" max="1281" width="7.140625" style="1" customWidth="1"/>
    <col min="1282" max="1282" width="1.42578125" style="1" customWidth="1"/>
    <col min="1283" max="1283" width="3.5703125" style="1" customWidth="1"/>
    <col min="1284" max="1284" width="3.7109375" style="1" customWidth="1"/>
    <col min="1285" max="1285" width="14.7109375" style="1" customWidth="1"/>
    <col min="1286" max="1287" width="9.5703125" style="1" customWidth="1"/>
    <col min="1288" max="1288" width="10.7109375" style="1" customWidth="1"/>
    <col min="1289" max="1289" width="6" style="1" customWidth="1"/>
    <col min="1290" max="1290" width="4.42578125" style="1" customWidth="1"/>
    <col min="1291" max="1291" width="9.85546875" style="1" customWidth="1"/>
    <col min="1292" max="1292" width="10.28515625" style="1" customWidth="1"/>
    <col min="1293" max="1294" width="5.140625" style="1" customWidth="1"/>
    <col min="1295" max="1295" width="1.7109375" style="1" customWidth="1"/>
    <col min="1296" max="1296" width="10.7109375" style="1" customWidth="1"/>
    <col min="1297" max="1297" width="3.5703125" style="1" customWidth="1"/>
    <col min="1298" max="1298" width="1.42578125" style="1" customWidth="1"/>
    <col min="1299" max="1299" width="7" style="1" customWidth="1"/>
    <col min="1300" max="1308" width="0" style="1" hidden="1" customWidth="1"/>
    <col min="1309" max="1309" width="9.42578125" style="1" customWidth="1"/>
    <col min="1310" max="1310" width="12.85546875" style="1" customWidth="1"/>
    <col min="1311" max="1311" width="14" style="1" customWidth="1"/>
    <col min="1312" max="1323" width="9.140625" style="1"/>
    <col min="1324" max="1344" width="0" style="1" hidden="1" customWidth="1"/>
    <col min="1345" max="1536" width="9.140625" style="1"/>
    <col min="1537" max="1537" width="7.140625" style="1" customWidth="1"/>
    <col min="1538" max="1538" width="1.42578125" style="1" customWidth="1"/>
    <col min="1539" max="1539" width="3.5703125" style="1" customWidth="1"/>
    <col min="1540" max="1540" width="3.7109375" style="1" customWidth="1"/>
    <col min="1541" max="1541" width="14.7109375" style="1" customWidth="1"/>
    <col min="1542" max="1543" width="9.5703125" style="1" customWidth="1"/>
    <col min="1544" max="1544" width="10.7109375" style="1" customWidth="1"/>
    <col min="1545" max="1545" width="6" style="1" customWidth="1"/>
    <col min="1546" max="1546" width="4.42578125" style="1" customWidth="1"/>
    <col min="1547" max="1547" width="9.85546875" style="1" customWidth="1"/>
    <col min="1548" max="1548" width="10.28515625" style="1" customWidth="1"/>
    <col min="1549" max="1550" width="5.140625" style="1" customWidth="1"/>
    <col min="1551" max="1551" width="1.7109375" style="1" customWidth="1"/>
    <col min="1552" max="1552" width="10.7109375" style="1" customWidth="1"/>
    <col min="1553" max="1553" width="3.5703125" style="1" customWidth="1"/>
    <col min="1554" max="1554" width="1.42578125" style="1" customWidth="1"/>
    <col min="1555" max="1555" width="7" style="1" customWidth="1"/>
    <col min="1556" max="1564" width="0" style="1" hidden="1" customWidth="1"/>
    <col min="1565" max="1565" width="9.42578125" style="1" customWidth="1"/>
    <col min="1566" max="1566" width="12.85546875" style="1" customWidth="1"/>
    <col min="1567" max="1567" width="14" style="1" customWidth="1"/>
    <col min="1568" max="1579" width="9.140625" style="1"/>
    <col min="1580" max="1600" width="0" style="1" hidden="1" customWidth="1"/>
    <col min="1601" max="1792" width="9.140625" style="1"/>
    <col min="1793" max="1793" width="7.140625" style="1" customWidth="1"/>
    <col min="1794" max="1794" width="1.42578125" style="1" customWidth="1"/>
    <col min="1795" max="1795" width="3.5703125" style="1" customWidth="1"/>
    <col min="1796" max="1796" width="3.7109375" style="1" customWidth="1"/>
    <col min="1797" max="1797" width="14.7109375" style="1" customWidth="1"/>
    <col min="1798" max="1799" width="9.5703125" style="1" customWidth="1"/>
    <col min="1800" max="1800" width="10.7109375" style="1" customWidth="1"/>
    <col min="1801" max="1801" width="6" style="1" customWidth="1"/>
    <col min="1802" max="1802" width="4.42578125" style="1" customWidth="1"/>
    <col min="1803" max="1803" width="9.85546875" style="1" customWidth="1"/>
    <col min="1804" max="1804" width="10.28515625" style="1" customWidth="1"/>
    <col min="1805" max="1806" width="5.140625" style="1" customWidth="1"/>
    <col min="1807" max="1807" width="1.7109375" style="1" customWidth="1"/>
    <col min="1808" max="1808" width="10.7109375" style="1" customWidth="1"/>
    <col min="1809" max="1809" width="3.5703125" style="1" customWidth="1"/>
    <col min="1810" max="1810" width="1.42578125" style="1" customWidth="1"/>
    <col min="1811" max="1811" width="7" style="1" customWidth="1"/>
    <col min="1812" max="1820" width="0" style="1" hidden="1" customWidth="1"/>
    <col min="1821" max="1821" width="9.42578125" style="1" customWidth="1"/>
    <col min="1822" max="1822" width="12.85546875" style="1" customWidth="1"/>
    <col min="1823" max="1823" width="14" style="1" customWidth="1"/>
    <col min="1824" max="1835" width="9.140625" style="1"/>
    <col min="1836" max="1856" width="0" style="1" hidden="1" customWidth="1"/>
    <col min="1857" max="2048" width="9.140625" style="1"/>
    <col min="2049" max="2049" width="7.140625" style="1" customWidth="1"/>
    <col min="2050" max="2050" width="1.42578125" style="1" customWidth="1"/>
    <col min="2051" max="2051" width="3.5703125" style="1" customWidth="1"/>
    <col min="2052" max="2052" width="3.7109375" style="1" customWidth="1"/>
    <col min="2053" max="2053" width="14.7109375" style="1" customWidth="1"/>
    <col min="2054" max="2055" width="9.5703125" style="1" customWidth="1"/>
    <col min="2056" max="2056" width="10.7109375" style="1" customWidth="1"/>
    <col min="2057" max="2057" width="6" style="1" customWidth="1"/>
    <col min="2058" max="2058" width="4.42578125" style="1" customWidth="1"/>
    <col min="2059" max="2059" width="9.85546875" style="1" customWidth="1"/>
    <col min="2060" max="2060" width="10.28515625" style="1" customWidth="1"/>
    <col min="2061" max="2062" width="5.140625" style="1" customWidth="1"/>
    <col min="2063" max="2063" width="1.7109375" style="1" customWidth="1"/>
    <col min="2064" max="2064" width="10.7109375" style="1" customWidth="1"/>
    <col min="2065" max="2065" width="3.5703125" style="1" customWidth="1"/>
    <col min="2066" max="2066" width="1.42578125" style="1" customWidth="1"/>
    <col min="2067" max="2067" width="7" style="1" customWidth="1"/>
    <col min="2068" max="2076" width="0" style="1" hidden="1" customWidth="1"/>
    <col min="2077" max="2077" width="9.42578125" style="1" customWidth="1"/>
    <col min="2078" max="2078" width="12.85546875" style="1" customWidth="1"/>
    <col min="2079" max="2079" width="14" style="1" customWidth="1"/>
    <col min="2080" max="2091" width="9.140625" style="1"/>
    <col min="2092" max="2112" width="0" style="1" hidden="1" customWidth="1"/>
    <col min="2113" max="2304" width="9.140625" style="1"/>
    <col min="2305" max="2305" width="7.140625" style="1" customWidth="1"/>
    <col min="2306" max="2306" width="1.42578125" style="1" customWidth="1"/>
    <col min="2307" max="2307" width="3.5703125" style="1" customWidth="1"/>
    <col min="2308" max="2308" width="3.7109375" style="1" customWidth="1"/>
    <col min="2309" max="2309" width="14.7109375" style="1" customWidth="1"/>
    <col min="2310" max="2311" width="9.5703125" style="1" customWidth="1"/>
    <col min="2312" max="2312" width="10.7109375" style="1" customWidth="1"/>
    <col min="2313" max="2313" width="6" style="1" customWidth="1"/>
    <col min="2314" max="2314" width="4.42578125" style="1" customWidth="1"/>
    <col min="2315" max="2315" width="9.85546875" style="1" customWidth="1"/>
    <col min="2316" max="2316" width="10.28515625" style="1" customWidth="1"/>
    <col min="2317" max="2318" width="5.140625" style="1" customWidth="1"/>
    <col min="2319" max="2319" width="1.7109375" style="1" customWidth="1"/>
    <col min="2320" max="2320" width="10.7109375" style="1" customWidth="1"/>
    <col min="2321" max="2321" width="3.5703125" style="1" customWidth="1"/>
    <col min="2322" max="2322" width="1.42578125" style="1" customWidth="1"/>
    <col min="2323" max="2323" width="7" style="1" customWidth="1"/>
    <col min="2324" max="2332" width="0" style="1" hidden="1" customWidth="1"/>
    <col min="2333" max="2333" width="9.42578125" style="1" customWidth="1"/>
    <col min="2334" max="2334" width="12.85546875" style="1" customWidth="1"/>
    <col min="2335" max="2335" width="14" style="1" customWidth="1"/>
    <col min="2336" max="2347" width="9.140625" style="1"/>
    <col min="2348" max="2368" width="0" style="1" hidden="1" customWidth="1"/>
    <col min="2369" max="2560" width="9.140625" style="1"/>
    <col min="2561" max="2561" width="7.140625" style="1" customWidth="1"/>
    <col min="2562" max="2562" width="1.42578125" style="1" customWidth="1"/>
    <col min="2563" max="2563" width="3.5703125" style="1" customWidth="1"/>
    <col min="2564" max="2564" width="3.7109375" style="1" customWidth="1"/>
    <col min="2565" max="2565" width="14.7109375" style="1" customWidth="1"/>
    <col min="2566" max="2567" width="9.5703125" style="1" customWidth="1"/>
    <col min="2568" max="2568" width="10.7109375" style="1" customWidth="1"/>
    <col min="2569" max="2569" width="6" style="1" customWidth="1"/>
    <col min="2570" max="2570" width="4.42578125" style="1" customWidth="1"/>
    <col min="2571" max="2571" width="9.85546875" style="1" customWidth="1"/>
    <col min="2572" max="2572" width="10.28515625" style="1" customWidth="1"/>
    <col min="2573" max="2574" width="5.140625" style="1" customWidth="1"/>
    <col min="2575" max="2575" width="1.7109375" style="1" customWidth="1"/>
    <col min="2576" max="2576" width="10.7109375" style="1" customWidth="1"/>
    <col min="2577" max="2577" width="3.5703125" style="1" customWidth="1"/>
    <col min="2578" max="2578" width="1.42578125" style="1" customWidth="1"/>
    <col min="2579" max="2579" width="7" style="1" customWidth="1"/>
    <col min="2580" max="2588" width="0" style="1" hidden="1" customWidth="1"/>
    <col min="2589" max="2589" width="9.42578125" style="1" customWidth="1"/>
    <col min="2590" max="2590" width="12.85546875" style="1" customWidth="1"/>
    <col min="2591" max="2591" width="14" style="1" customWidth="1"/>
    <col min="2592" max="2603" width="9.140625" style="1"/>
    <col min="2604" max="2624" width="0" style="1" hidden="1" customWidth="1"/>
    <col min="2625" max="2816" width="9.140625" style="1"/>
    <col min="2817" max="2817" width="7.140625" style="1" customWidth="1"/>
    <col min="2818" max="2818" width="1.42578125" style="1" customWidth="1"/>
    <col min="2819" max="2819" width="3.5703125" style="1" customWidth="1"/>
    <col min="2820" max="2820" width="3.7109375" style="1" customWidth="1"/>
    <col min="2821" max="2821" width="14.7109375" style="1" customWidth="1"/>
    <col min="2822" max="2823" width="9.5703125" style="1" customWidth="1"/>
    <col min="2824" max="2824" width="10.7109375" style="1" customWidth="1"/>
    <col min="2825" max="2825" width="6" style="1" customWidth="1"/>
    <col min="2826" max="2826" width="4.42578125" style="1" customWidth="1"/>
    <col min="2827" max="2827" width="9.85546875" style="1" customWidth="1"/>
    <col min="2828" max="2828" width="10.28515625" style="1" customWidth="1"/>
    <col min="2829" max="2830" width="5.140625" style="1" customWidth="1"/>
    <col min="2831" max="2831" width="1.7109375" style="1" customWidth="1"/>
    <col min="2832" max="2832" width="10.7109375" style="1" customWidth="1"/>
    <col min="2833" max="2833" width="3.5703125" style="1" customWidth="1"/>
    <col min="2834" max="2834" width="1.42578125" style="1" customWidth="1"/>
    <col min="2835" max="2835" width="7" style="1" customWidth="1"/>
    <col min="2836" max="2844" width="0" style="1" hidden="1" customWidth="1"/>
    <col min="2845" max="2845" width="9.42578125" style="1" customWidth="1"/>
    <col min="2846" max="2846" width="12.85546875" style="1" customWidth="1"/>
    <col min="2847" max="2847" width="14" style="1" customWidth="1"/>
    <col min="2848" max="2859" width="9.140625" style="1"/>
    <col min="2860" max="2880" width="0" style="1" hidden="1" customWidth="1"/>
    <col min="2881" max="3072" width="9.140625" style="1"/>
    <col min="3073" max="3073" width="7.140625" style="1" customWidth="1"/>
    <col min="3074" max="3074" width="1.42578125" style="1" customWidth="1"/>
    <col min="3075" max="3075" width="3.5703125" style="1" customWidth="1"/>
    <col min="3076" max="3076" width="3.7109375" style="1" customWidth="1"/>
    <col min="3077" max="3077" width="14.7109375" style="1" customWidth="1"/>
    <col min="3078" max="3079" width="9.5703125" style="1" customWidth="1"/>
    <col min="3080" max="3080" width="10.7109375" style="1" customWidth="1"/>
    <col min="3081" max="3081" width="6" style="1" customWidth="1"/>
    <col min="3082" max="3082" width="4.42578125" style="1" customWidth="1"/>
    <col min="3083" max="3083" width="9.85546875" style="1" customWidth="1"/>
    <col min="3084" max="3084" width="10.28515625" style="1" customWidth="1"/>
    <col min="3085" max="3086" width="5.140625" style="1" customWidth="1"/>
    <col min="3087" max="3087" width="1.7109375" style="1" customWidth="1"/>
    <col min="3088" max="3088" width="10.7109375" style="1" customWidth="1"/>
    <col min="3089" max="3089" width="3.5703125" style="1" customWidth="1"/>
    <col min="3090" max="3090" width="1.42578125" style="1" customWidth="1"/>
    <col min="3091" max="3091" width="7" style="1" customWidth="1"/>
    <col min="3092" max="3100" width="0" style="1" hidden="1" customWidth="1"/>
    <col min="3101" max="3101" width="9.42578125" style="1" customWidth="1"/>
    <col min="3102" max="3102" width="12.85546875" style="1" customWidth="1"/>
    <col min="3103" max="3103" width="14" style="1" customWidth="1"/>
    <col min="3104" max="3115" width="9.140625" style="1"/>
    <col min="3116" max="3136" width="0" style="1" hidden="1" customWidth="1"/>
    <col min="3137" max="3328" width="9.140625" style="1"/>
    <col min="3329" max="3329" width="7.140625" style="1" customWidth="1"/>
    <col min="3330" max="3330" width="1.42578125" style="1" customWidth="1"/>
    <col min="3331" max="3331" width="3.5703125" style="1" customWidth="1"/>
    <col min="3332" max="3332" width="3.7109375" style="1" customWidth="1"/>
    <col min="3333" max="3333" width="14.7109375" style="1" customWidth="1"/>
    <col min="3334" max="3335" width="9.5703125" style="1" customWidth="1"/>
    <col min="3336" max="3336" width="10.7109375" style="1" customWidth="1"/>
    <col min="3337" max="3337" width="6" style="1" customWidth="1"/>
    <col min="3338" max="3338" width="4.42578125" style="1" customWidth="1"/>
    <col min="3339" max="3339" width="9.85546875" style="1" customWidth="1"/>
    <col min="3340" max="3340" width="10.28515625" style="1" customWidth="1"/>
    <col min="3341" max="3342" width="5.140625" style="1" customWidth="1"/>
    <col min="3343" max="3343" width="1.7109375" style="1" customWidth="1"/>
    <col min="3344" max="3344" width="10.7109375" style="1" customWidth="1"/>
    <col min="3345" max="3345" width="3.5703125" style="1" customWidth="1"/>
    <col min="3346" max="3346" width="1.42578125" style="1" customWidth="1"/>
    <col min="3347" max="3347" width="7" style="1" customWidth="1"/>
    <col min="3348" max="3356" width="0" style="1" hidden="1" customWidth="1"/>
    <col min="3357" max="3357" width="9.42578125" style="1" customWidth="1"/>
    <col min="3358" max="3358" width="12.85546875" style="1" customWidth="1"/>
    <col min="3359" max="3359" width="14" style="1" customWidth="1"/>
    <col min="3360" max="3371" width="9.140625" style="1"/>
    <col min="3372" max="3392" width="0" style="1" hidden="1" customWidth="1"/>
    <col min="3393" max="3584" width="9.140625" style="1"/>
    <col min="3585" max="3585" width="7.140625" style="1" customWidth="1"/>
    <col min="3586" max="3586" width="1.42578125" style="1" customWidth="1"/>
    <col min="3587" max="3587" width="3.5703125" style="1" customWidth="1"/>
    <col min="3588" max="3588" width="3.7109375" style="1" customWidth="1"/>
    <col min="3589" max="3589" width="14.7109375" style="1" customWidth="1"/>
    <col min="3590" max="3591" width="9.5703125" style="1" customWidth="1"/>
    <col min="3592" max="3592" width="10.7109375" style="1" customWidth="1"/>
    <col min="3593" max="3593" width="6" style="1" customWidth="1"/>
    <col min="3594" max="3594" width="4.42578125" style="1" customWidth="1"/>
    <col min="3595" max="3595" width="9.85546875" style="1" customWidth="1"/>
    <col min="3596" max="3596" width="10.28515625" style="1" customWidth="1"/>
    <col min="3597" max="3598" width="5.140625" style="1" customWidth="1"/>
    <col min="3599" max="3599" width="1.7109375" style="1" customWidth="1"/>
    <col min="3600" max="3600" width="10.7109375" style="1" customWidth="1"/>
    <col min="3601" max="3601" width="3.5703125" style="1" customWidth="1"/>
    <col min="3602" max="3602" width="1.42578125" style="1" customWidth="1"/>
    <col min="3603" max="3603" width="7" style="1" customWidth="1"/>
    <col min="3604" max="3612" width="0" style="1" hidden="1" customWidth="1"/>
    <col min="3613" max="3613" width="9.42578125" style="1" customWidth="1"/>
    <col min="3614" max="3614" width="12.85546875" style="1" customWidth="1"/>
    <col min="3615" max="3615" width="14" style="1" customWidth="1"/>
    <col min="3616" max="3627" width="9.140625" style="1"/>
    <col min="3628" max="3648" width="0" style="1" hidden="1" customWidth="1"/>
    <col min="3649" max="3840" width="9.140625" style="1"/>
    <col min="3841" max="3841" width="7.140625" style="1" customWidth="1"/>
    <col min="3842" max="3842" width="1.42578125" style="1" customWidth="1"/>
    <col min="3843" max="3843" width="3.5703125" style="1" customWidth="1"/>
    <col min="3844" max="3844" width="3.7109375" style="1" customWidth="1"/>
    <col min="3845" max="3845" width="14.7109375" style="1" customWidth="1"/>
    <col min="3846" max="3847" width="9.5703125" style="1" customWidth="1"/>
    <col min="3848" max="3848" width="10.7109375" style="1" customWidth="1"/>
    <col min="3849" max="3849" width="6" style="1" customWidth="1"/>
    <col min="3850" max="3850" width="4.42578125" style="1" customWidth="1"/>
    <col min="3851" max="3851" width="9.85546875" style="1" customWidth="1"/>
    <col min="3852" max="3852" width="10.28515625" style="1" customWidth="1"/>
    <col min="3853" max="3854" width="5.140625" style="1" customWidth="1"/>
    <col min="3855" max="3855" width="1.7109375" style="1" customWidth="1"/>
    <col min="3856" max="3856" width="10.7109375" style="1" customWidth="1"/>
    <col min="3857" max="3857" width="3.5703125" style="1" customWidth="1"/>
    <col min="3858" max="3858" width="1.42578125" style="1" customWidth="1"/>
    <col min="3859" max="3859" width="7" style="1" customWidth="1"/>
    <col min="3860" max="3868" width="0" style="1" hidden="1" customWidth="1"/>
    <col min="3869" max="3869" width="9.42578125" style="1" customWidth="1"/>
    <col min="3870" max="3870" width="12.85546875" style="1" customWidth="1"/>
    <col min="3871" max="3871" width="14" style="1" customWidth="1"/>
    <col min="3872" max="3883" width="9.140625" style="1"/>
    <col min="3884" max="3904" width="0" style="1" hidden="1" customWidth="1"/>
    <col min="3905" max="4096" width="9.140625" style="1"/>
    <col min="4097" max="4097" width="7.140625" style="1" customWidth="1"/>
    <col min="4098" max="4098" width="1.42578125" style="1" customWidth="1"/>
    <col min="4099" max="4099" width="3.5703125" style="1" customWidth="1"/>
    <col min="4100" max="4100" width="3.7109375" style="1" customWidth="1"/>
    <col min="4101" max="4101" width="14.7109375" style="1" customWidth="1"/>
    <col min="4102" max="4103" width="9.5703125" style="1" customWidth="1"/>
    <col min="4104" max="4104" width="10.7109375" style="1" customWidth="1"/>
    <col min="4105" max="4105" width="6" style="1" customWidth="1"/>
    <col min="4106" max="4106" width="4.42578125" style="1" customWidth="1"/>
    <col min="4107" max="4107" width="9.85546875" style="1" customWidth="1"/>
    <col min="4108" max="4108" width="10.28515625" style="1" customWidth="1"/>
    <col min="4109" max="4110" width="5.140625" style="1" customWidth="1"/>
    <col min="4111" max="4111" width="1.7109375" style="1" customWidth="1"/>
    <col min="4112" max="4112" width="10.7109375" style="1" customWidth="1"/>
    <col min="4113" max="4113" width="3.5703125" style="1" customWidth="1"/>
    <col min="4114" max="4114" width="1.42578125" style="1" customWidth="1"/>
    <col min="4115" max="4115" width="7" style="1" customWidth="1"/>
    <col min="4116" max="4124" width="0" style="1" hidden="1" customWidth="1"/>
    <col min="4125" max="4125" width="9.42578125" style="1" customWidth="1"/>
    <col min="4126" max="4126" width="12.85546875" style="1" customWidth="1"/>
    <col min="4127" max="4127" width="14" style="1" customWidth="1"/>
    <col min="4128" max="4139" width="9.140625" style="1"/>
    <col min="4140" max="4160" width="0" style="1" hidden="1" customWidth="1"/>
    <col min="4161" max="4352" width="9.140625" style="1"/>
    <col min="4353" max="4353" width="7.140625" style="1" customWidth="1"/>
    <col min="4354" max="4354" width="1.42578125" style="1" customWidth="1"/>
    <col min="4355" max="4355" width="3.5703125" style="1" customWidth="1"/>
    <col min="4356" max="4356" width="3.7109375" style="1" customWidth="1"/>
    <col min="4357" max="4357" width="14.7109375" style="1" customWidth="1"/>
    <col min="4358" max="4359" width="9.5703125" style="1" customWidth="1"/>
    <col min="4360" max="4360" width="10.7109375" style="1" customWidth="1"/>
    <col min="4361" max="4361" width="6" style="1" customWidth="1"/>
    <col min="4362" max="4362" width="4.42578125" style="1" customWidth="1"/>
    <col min="4363" max="4363" width="9.85546875" style="1" customWidth="1"/>
    <col min="4364" max="4364" width="10.28515625" style="1" customWidth="1"/>
    <col min="4365" max="4366" width="5.140625" style="1" customWidth="1"/>
    <col min="4367" max="4367" width="1.7109375" style="1" customWidth="1"/>
    <col min="4368" max="4368" width="10.7109375" style="1" customWidth="1"/>
    <col min="4369" max="4369" width="3.5703125" style="1" customWidth="1"/>
    <col min="4370" max="4370" width="1.42578125" style="1" customWidth="1"/>
    <col min="4371" max="4371" width="7" style="1" customWidth="1"/>
    <col min="4372" max="4380" width="0" style="1" hidden="1" customWidth="1"/>
    <col min="4381" max="4381" width="9.42578125" style="1" customWidth="1"/>
    <col min="4382" max="4382" width="12.85546875" style="1" customWidth="1"/>
    <col min="4383" max="4383" width="14" style="1" customWidth="1"/>
    <col min="4384" max="4395" width="9.140625" style="1"/>
    <col min="4396" max="4416" width="0" style="1" hidden="1" customWidth="1"/>
    <col min="4417" max="4608" width="9.140625" style="1"/>
    <col min="4609" max="4609" width="7.140625" style="1" customWidth="1"/>
    <col min="4610" max="4610" width="1.42578125" style="1" customWidth="1"/>
    <col min="4611" max="4611" width="3.5703125" style="1" customWidth="1"/>
    <col min="4612" max="4612" width="3.7109375" style="1" customWidth="1"/>
    <col min="4613" max="4613" width="14.7109375" style="1" customWidth="1"/>
    <col min="4614" max="4615" width="9.5703125" style="1" customWidth="1"/>
    <col min="4616" max="4616" width="10.7109375" style="1" customWidth="1"/>
    <col min="4617" max="4617" width="6" style="1" customWidth="1"/>
    <col min="4618" max="4618" width="4.42578125" style="1" customWidth="1"/>
    <col min="4619" max="4619" width="9.85546875" style="1" customWidth="1"/>
    <col min="4620" max="4620" width="10.28515625" style="1" customWidth="1"/>
    <col min="4621" max="4622" width="5.140625" style="1" customWidth="1"/>
    <col min="4623" max="4623" width="1.7109375" style="1" customWidth="1"/>
    <col min="4624" max="4624" width="10.7109375" style="1" customWidth="1"/>
    <col min="4625" max="4625" width="3.5703125" style="1" customWidth="1"/>
    <col min="4626" max="4626" width="1.42578125" style="1" customWidth="1"/>
    <col min="4627" max="4627" width="7" style="1" customWidth="1"/>
    <col min="4628" max="4636" width="0" style="1" hidden="1" customWidth="1"/>
    <col min="4637" max="4637" width="9.42578125" style="1" customWidth="1"/>
    <col min="4638" max="4638" width="12.85546875" style="1" customWidth="1"/>
    <col min="4639" max="4639" width="14" style="1" customWidth="1"/>
    <col min="4640" max="4651" width="9.140625" style="1"/>
    <col min="4652" max="4672" width="0" style="1" hidden="1" customWidth="1"/>
    <col min="4673" max="4864" width="9.140625" style="1"/>
    <col min="4865" max="4865" width="7.140625" style="1" customWidth="1"/>
    <col min="4866" max="4866" width="1.42578125" style="1" customWidth="1"/>
    <col min="4867" max="4867" width="3.5703125" style="1" customWidth="1"/>
    <col min="4868" max="4868" width="3.7109375" style="1" customWidth="1"/>
    <col min="4869" max="4869" width="14.7109375" style="1" customWidth="1"/>
    <col min="4870" max="4871" width="9.5703125" style="1" customWidth="1"/>
    <col min="4872" max="4872" width="10.7109375" style="1" customWidth="1"/>
    <col min="4873" max="4873" width="6" style="1" customWidth="1"/>
    <col min="4874" max="4874" width="4.42578125" style="1" customWidth="1"/>
    <col min="4875" max="4875" width="9.85546875" style="1" customWidth="1"/>
    <col min="4876" max="4876" width="10.28515625" style="1" customWidth="1"/>
    <col min="4877" max="4878" width="5.140625" style="1" customWidth="1"/>
    <col min="4879" max="4879" width="1.7109375" style="1" customWidth="1"/>
    <col min="4880" max="4880" width="10.7109375" style="1" customWidth="1"/>
    <col min="4881" max="4881" width="3.5703125" style="1" customWidth="1"/>
    <col min="4882" max="4882" width="1.42578125" style="1" customWidth="1"/>
    <col min="4883" max="4883" width="7" style="1" customWidth="1"/>
    <col min="4884" max="4892" width="0" style="1" hidden="1" customWidth="1"/>
    <col min="4893" max="4893" width="9.42578125" style="1" customWidth="1"/>
    <col min="4894" max="4894" width="12.85546875" style="1" customWidth="1"/>
    <col min="4895" max="4895" width="14" style="1" customWidth="1"/>
    <col min="4896" max="4907" width="9.140625" style="1"/>
    <col min="4908" max="4928" width="0" style="1" hidden="1" customWidth="1"/>
    <col min="4929" max="5120" width="9.140625" style="1"/>
    <col min="5121" max="5121" width="7.140625" style="1" customWidth="1"/>
    <col min="5122" max="5122" width="1.42578125" style="1" customWidth="1"/>
    <col min="5123" max="5123" width="3.5703125" style="1" customWidth="1"/>
    <col min="5124" max="5124" width="3.7109375" style="1" customWidth="1"/>
    <col min="5125" max="5125" width="14.7109375" style="1" customWidth="1"/>
    <col min="5126" max="5127" width="9.5703125" style="1" customWidth="1"/>
    <col min="5128" max="5128" width="10.7109375" style="1" customWidth="1"/>
    <col min="5129" max="5129" width="6" style="1" customWidth="1"/>
    <col min="5130" max="5130" width="4.42578125" style="1" customWidth="1"/>
    <col min="5131" max="5131" width="9.85546875" style="1" customWidth="1"/>
    <col min="5132" max="5132" width="10.28515625" style="1" customWidth="1"/>
    <col min="5133" max="5134" width="5.140625" style="1" customWidth="1"/>
    <col min="5135" max="5135" width="1.7109375" style="1" customWidth="1"/>
    <col min="5136" max="5136" width="10.7109375" style="1" customWidth="1"/>
    <col min="5137" max="5137" width="3.5703125" style="1" customWidth="1"/>
    <col min="5138" max="5138" width="1.42578125" style="1" customWidth="1"/>
    <col min="5139" max="5139" width="7" style="1" customWidth="1"/>
    <col min="5140" max="5148" width="0" style="1" hidden="1" customWidth="1"/>
    <col min="5149" max="5149" width="9.42578125" style="1" customWidth="1"/>
    <col min="5150" max="5150" width="12.85546875" style="1" customWidth="1"/>
    <col min="5151" max="5151" width="14" style="1" customWidth="1"/>
    <col min="5152" max="5163" width="9.140625" style="1"/>
    <col min="5164" max="5184" width="0" style="1" hidden="1" customWidth="1"/>
    <col min="5185" max="5376" width="9.140625" style="1"/>
    <col min="5377" max="5377" width="7.140625" style="1" customWidth="1"/>
    <col min="5378" max="5378" width="1.42578125" style="1" customWidth="1"/>
    <col min="5379" max="5379" width="3.5703125" style="1" customWidth="1"/>
    <col min="5380" max="5380" width="3.7109375" style="1" customWidth="1"/>
    <col min="5381" max="5381" width="14.7109375" style="1" customWidth="1"/>
    <col min="5382" max="5383" width="9.5703125" style="1" customWidth="1"/>
    <col min="5384" max="5384" width="10.7109375" style="1" customWidth="1"/>
    <col min="5385" max="5385" width="6" style="1" customWidth="1"/>
    <col min="5386" max="5386" width="4.42578125" style="1" customWidth="1"/>
    <col min="5387" max="5387" width="9.85546875" style="1" customWidth="1"/>
    <col min="5388" max="5388" width="10.28515625" style="1" customWidth="1"/>
    <col min="5389" max="5390" width="5.140625" style="1" customWidth="1"/>
    <col min="5391" max="5391" width="1.7109375" style="1" customWidth="1"/>
    <col min="5392" max="5392" width="10.7109375" style="1" customWidth="1"/>
    <col min="5393" max="5393" width="3.5703125" style="1" customWidth="1"/>
    <col min="5394" max="5394" width="1.42578125" style="1" customWidth="1"/>
    <col min="5395" max="5395" width="7" style="1" customWidth="1"/>
    <col min="5396" max="5404" width="0" style="1" hidden="1" customWidth="1"/>
    <col min="5405" max="5405" width="9.42578125" style="1" customWidth="1"/>
    <col min="5406" max="5406" width="12.85546875" style="1" customWidth="1"/>
    <col min="5407" max="5407" width="14" style="1" customWidth="1"/>
    <col min="5408" max="5419" width="9.140625" style="1"/>
    <col min="5420" max="5440" width="0" style="1" hidden="1" customWidth="1"/>
    <col min="5441" max="5632" width="9.140625" style="1"/>
    <col min="5633" max="5633" width="7.140625" style="1" customWidth="1"/>
    <col min="5634" max="5634" width="1.42578125" style="1" customWidth="1"/>
    <col min="5635" max="5635" width="3.5703125" style="1" customWidth="1"/>
    <col min="5636" max="5636" width="3.7109375" style="1" customWidth="1"/>
    <col min="5637" max="5637" width="14.7109375" style="1" customWidth="1"/>
    <col min="5638" max="5639" width="9.5703125" style="1" customWidth="1"/>
    <col min="5640" max="5640" width="10.7109375" style="1" customWidth="1"/>
    <col min="5641" max="5641" width="6" style="1" customWidth="1"/>
    <col min="5642" max="5642" width="4.42578125" style="1" customWidth="1"/>
    <col min="5643" max="5643" width="9.85546875" style="1" customWidth="1"/>
    <col min="5644" max="5644" width="10.28515625" style="1" customWidth="1"/>
    <col min="5645" max="5646" width="5.140625" style="1" customWidth="1"/>
    <col min="5647" max="5647" width="1.7109375" style="1" customWidth="1"/>
    <col min="5648" max="5648" width="10.7109375" style="1" customWidth="1"/>
    <col min="5649" max="5649" width="3.5703125" style="1" customWidth="1"/>
    <col min="5650" max="5650" width="1.42578125" style="1" customWidth="1"/>
    <col min="5651" max="5651" width="7" style="1" customWidth="1"/>
    <col min="5652" max="5660" width="0" style="1" hidden="1" customWidth="1"/>
    <col min="5661" max="5661" width="9.42578125" style="1" customWidth="1"/>
    <col min="5662" max="5662" width="12.85546875" style="1" customWidth="1"/>
    <col min="5663" max="5663" width="14" style="1" customWidth="1"/>
    <col min="5664" max="5675" width="9.140625" style="1"/>
    <col min="5676" max="5696" width="0" style="1" hidden="1" customWidth="1"/>
    <col min="5697" max="5888" width="9.140625" style="1"/>
    <col min="5889" max="5889" width="7.140625" style="1" customWidth="1"/>
    <col min="5890" max="5890" width="1.42578125" style="1" customWidth="1"/>
    <col min="5891" max="5891" width="3.5703125" style="1" customWidth="1"/>
    <col min="5892" max="5892" width="3.7109375" style="1" customWidth="1"/>
    <col min="5893" max="5893" width="14.7109375" style="1" customWidth="1"/>
    <col min="5894" max="5895" width="9.5703125" style="1" customWidth="1"/>
    <col min="5896" max="5896" width="10.7109375" style="1" customWidth="1"/>
    <col min="5897" max="5897" width="6" style="1" customWidth="1"/>
    <col min="5898" max="5898" width="4.42578125" style="1" customWidth="1"/>
    <col min="5899" max="5899" width="9.85546875" style="1" customWidth="1"/>
    <col min="5900" max="5900" width="10.28515625" style="1" customWidth="1"/>
    <col min="5901" max="5902" width="5.140625" style="1" customWidth="1"/>
    <col min="5903" max="5903" width="1.7109375" style="1" customWidth="1"/>
    <col min="5904" max="5904" width="10.7109375" style="1" customWidth="1"/>
    <col min="5905" max="5905" width="3.5703125" style="1" customWidth="1"/>
    <col min="5906" max="5906" width="1.42578125" style="1" customWidth="1"/>
    <col min="5907" max="5907" width="7" style="1" customWidth="1"/>
    <col min="5908" max="5916" width="0" style="1" hidden="1" customWidth="1"/>
    <col min="5917" max="5917" width="9.42578125" style="1" customWidth="1"/>
    <col min="5918" max="5918" width="12.85546875" style="1" customWidth="1"/>
    <col min="5919" max="5919" width="14" style="1" customWidth="1"/>
    <col min="5920" max="5931" width="9.140625" style="1"/>
    <col min="5932" max="5952" width="0" style="1" hidden="1" customWidth="1"/>
    <col min="5953" max="6144" width="9.140625" style="1"/>
    <col min="6145" max="6145" width="7.140625" style="1" customWidth="1"/>
    <col min="6146" max="6146" width="1.42578125" style="1" customWidth="1"/>
    <col min="6147" max="6147" width="3.5703125" style="1" customWidth="1"/>
    <col min="6148" max="6148" width="3.7109375" style="1" customWidth="1"/>
    <col min="6149" max="6149" width="14.7109375" style="1" customWidth="1"/>
    <col min="6150" max="6151" width="9.5703125" style="1" customWidth="1"/>
    <col min="6152" max="6152" width="10.7109375" style="1" customWidth="1"/>
    <col min="6153" max="6153" width="6" style="1" customWidth="1"/>
    <col min="6154" max="6154" width="4.42578125" style="1" customWidth="1"/>
    <col min="6155" max="6155" width="9.85546875" style="1" customWidth="1"/>
    <col min="6156" max="6156" width="10.28515625" style="1" customWidth="1"/>
    <col min="6157" max="6158" width="5.140625" style="1" customWidth="1"/>
    <col min="6159" max="6159" width="1.7109375" style="1" customWidth="1"/>
    <col min="6160" max="6160" width="10.7109375" style="1" customWidth="1"/>
    <col min="6161" max="6161" width="3.5703125" style="1" customWidth="1"/>
    <col min="6162" max="6162" width="1.42578125" style="1" customWidth="1"/>
    <col min="6163" max="6163" width="7" style="1" customWidth="1"/>
    <col min="6164" max="6172" width="0" style="1" hidden="1" customWidth="1"/>
    <col min="6173" max="6173" width="9.42578125" style="1" customWidth="1"/>
    <col min="6174" max="6174" width="12.85546875" style="1" customWidth="1"/>
    <col min="6175" max="6175" width="14" style="1" customWidth="1"/>
    <col min="6176" max="6187" width="9.140625" style="1"/>
    <col min="6188" max="6208" width="0" style="1" hidden="1" customWidth="1"/>
    <col min="6209" max="6400" width="9.140625" style="1"/>
    <col min="6401" max="6401" width="7.140625" style="1" customWidth="1"/>
    <col min="6402" max="6402" width="1.42578125" style="1" customWidth="1"/>
    <col min="6403" max="6403" width="3.5703125" style="1" customWidth="1"/>
    <col min="6404" max="6404" width="3.7109375" style="1" customWidth="1"/>
    <col min="6405" max="6405" width="14.7109375" style="1" customWidth="1"/>
    <col min="6406" max="6407" width="9.5703125" style="1" customWidth="1"/>
    <col min="6408" max="6408" width="10.7109375" style="1" customWidth="1"/>
    <col min="6409" max="6409" width="6" style="1" customWidth="1"/>
    <col min="6410" max="6410" width="4.42578125" style="1" customWidth="1"/>
    <col min="6411" max="6411" width="9.85546875" style="1" customWidth="1"/>
    <col min="6412" max="6412" width="10.28515625" style="1" customWidth="1"/>
    <col min="6413" max="6414" width="5.140625" style="1" customWidth="1"/>
    <col min="6415" max="6415" width="1.7109375" style="1" customWidth="1"/>
    <col min="6416" max="6416" width="10.7109375" style="1" customWidth="1"/>
    <col min="6417" max="6417" width="3.5703125" style="1" customWidth="1"/>
    <col min="6418" max="6418" width="1.42578125" style="1" customWidth="1"/>
    <col min="6419" max="6419" width="7" style="1" customWidth="1"/>
    <col min="6420" max="6428" width="0" style="1" hidden="1" customWidth="1"/>
    <col min="6429" max="6429" width="9.42578125" style="1" customWidth="1"/>
    <col min="6430" max="6430" width="12.85546875" style="1" customWidth="1"/>
    <col min="6431" max="6431" width="14" style="1" customWidth="1"/>
    <col min="6432" max="6443" width="9.140625" style="1"/>
    <col min="6444" max="6464" width="0" style="1" hidden="1" customWidth="1"/>
    <col min="6465" max="6656" width="9.140625" style="1"/>
    <col min="6657" max="6657" width="7.140625" style="1" customWidth="1"/>
    <col min="6658" max="6658" width="1.42578125" style="1" customWidth="1"/>
    <col min="6659" max="6659" width="3.5703125" style="1" customWidth="1"/>
    <col min="6660" max="6660" width="3.7109375" style="1" customWidth="1"/>
    <col min="6661" max="6661" width="14.7109375" style="1" customWidth="1"/>
    <col min="6662" max="6663" width="9.5703125" style="1" customWidth="1"/>
    <col min="6664" max="6664" width="10.7109375" style="1" customWidth="1"/>
    <col min="6665" max="6665" width="6" style="1" customWidth="1"/>
    <col min="6666" max="6666" width="4.42578125" style="1" customWidth="1"/>
    <col min="6667" max="6667" width="9.85546875" style="1" customWidth="1"/>
    <col min="6668" max="6668" width="10.28515625" style="1" customWidth="1"/>
    <col min="6669" max="6670" width="5.140625" style="1" customWidth="1"/>
    <col min="6671" max="6671" width="1.7109375" style="1" customWidth="1"/>
    <col min="6672" max="6672" width="10.7109375" style="1" customWidth="1"/>
    <col min="6673" max="6673" width="3.5703125" style="1" customWidth="1"/>
    <col min="6674" max="6674" width="1.42578125" style="1" customWidth="1"/>
    <col min="6675" max="6675" width="7" style="1" customWidth="1"/>
    <col min="6676" max="6684" width="0" style="1" hidden="1" customWidth="1"/>
    <col min="6685" max="6685" width="9.42578125" style="1" customWidth="1"/>
    <col min="6686" max="6686" width="12.85546875" style="1" customWidth="1"/>
    <col min="6687" max="6687" width="14" style="1" customWidth="1"/>
    <col min="6688" max="6699" width="9.140625" style="1"/>
    <col min="6700" max="6720" width="0" style="1" hidden="1" customWidth="1"/>
    <col min="6721" max="6912" width="9.140625" style="1"/>
    <col min="6913" max="6913" width="7.140625" style="1" customWidth="1"/>
    <col min="6914" max="6914" width="1.42578125" style="1" customWidth="1"/>
    <col min="6915" max="6915" width="3.5703125" style="1" customWidth="1"/>
    <col min="6916" max="6916" width="3.7109375" style="1" customWidth="1"/>
    <col min="6917" max="6917" width="14.7109375" style="1" customWidth="1"/>
    <col min="6918" max="6919" width="9.5703125" style="1" customWidth="1"/>
    <col min="6920" max="6920" width="10.7109375" style="1" customWidth="1"/>
    <col min="6921" max="6921" width="6" style="1" customWidth="1"/>
    <col min="6922" max="6922" width="4.42578125" style="1" customWidth="1"/>
    <col min="6923" max="6923" width="9.85546875" style="1" customWidth="1"/>
    <col min="6924" max="6924" width="10.28515625" style="1" customWidth="1"/>
    <col min="6925" max="6926" width="5.140625" style="1" customWidth="1"/>
    <col min="6927" max="6927" width="1.7109375" style="1" customWidth="1"/>
    <col min="6928" max="6928" width="10.7109375" style="1" customWidth="1"/>
    <col min="6929" max="6929" width="3.5703125" style="1" customWidth="1"/>
    <col min="6930" max="6930" width="1.42578125" style="1" customWidth="1"/>
    <col min="6931" max="6931" width="7" style="1" customWidth="1"/>
    <col min="6932" max="6940" width="0" style="1" hidden="1" customWidth="1"/>
    <col min="6941" max="6941" width="9.42578125" style="1" customWidth="1"/>
    <col min="6942" max="6942" width="12.85546875" style="1" customWidth="1"/>
    <col min="6943" max="6943" width="14" style="1" customWidth="1"/>
    <col min="6944" max="6955" width="9.140625" style="1"/>
    <col min="6956" max="6976" width="0" style="1" hidden="1" customWidth="1"/>
    <col min="6977" max="7168" width="9.140625" style="1"/>
    <col min="7169" max="7169" width="7.140625" style="1" customWidth="1"/>
    <col min="7170" max="7170" width="1.42578125" style="1" customWidth="1"/>
    <col min="7171" max="7171" width="3.5703125" style="1" customWidth="1"/>
    <col min="7172" max="7172" width="3.7109375" style="1" customWidth="1"/>
    <col min="7173" max="7173" width="14.7109375" style="1" customWidth="1"/>
    <col min="7174" max="7175" width="9.5703125" style="1" customWidth="1"/>
    <col min="7176" max="7176" width="10.7109375" style="1" customWidth="1"/>
    <col min="7177" max="7177" width="6" style="1" customWidth="1"/>
    <col min="7178" max="7178" width="4.42578125" style="1" customWidth="1"/>
    <col min="7179" max="7179" width="9.85546875" style="1" customWidth="1"/>
    <col min="7180" max="7180" width="10.28515625" style="1" customWidth="1"/>
    <col min="7181" max="7182" width="5.140625" style="1" customWidth="1"/>
    <col min="7183" max="7183" width="1.7109375" style="1" customWidth="1"/>
    <col min="7184" max="7184" width="10.7109375" style="1" customWidth="1"/>
    <col min="7185" max="7185" width="3.5703125" style="1" customWidth="1"/>
    <col min="7186" max="7186" width="1.42578125" style="1" customWidth="1"/>
    <col min="7187" max="7187" width="7" style="1" customWidth="1"/>
    <col min="7188" max="7196" width="0" style="1" hidden="1" customWidth="1"/>
    <col min="7197" max="7197" width="9.42578125" style="1" customWidth="1"/>
    <col min="7198" max="7198" width="12.85546875" style="1" customWidth="1"/>
    <col min="7199" max="7199" width="14" style="1" customWidth="1"/>
    <col min="7200" max="7211" width="9.140625" style="1"/>
    <col min="7212" max="7232" width="0" style="1" hidden="1" customWidth="1"/>
    <col min="7233" max="7424" width="9.140625" style="1"/>
    <col min="7425" max="7425" width="7.140625" style="1" customWidth="1"/>
    <col min="7426" max="7426" width="1.42578125" style="1" customWidth="1"/>
    <col min="7427" max="7427" width="3.5703125" style="1" customWidth="1"/>
    <col min="7428" max="7428" width="3.7109375" style="1" customWidth="1"/>
    <col min="7429" max="7429" width="14.7109375" style="1" customWidth="1"/>
    <col min="7430" max="7431" width="9.5703125" style="1" customWidth="1"/>
    <col min="7432" max="7432" width="10.7109375" style="1" customWidth="1"/>
    <col min="7433" max="7433" width="6" style="1" customWidth="1"/>
    <col min="7434" max="7434" width="4.42578125" style="1" customWidth="1"/>
    <col min="7435" max="7435" width="9.85546875" style="1" customWidth="1"/>
    <col min="7436" max="7436" width="10.28515625" style="1" customWidth="1"/>
    <col min="7437" max="7438" width="5.140625" style="1" customWidth="1"/>
    <col min="7439" max="7439" width="1.7109375" style="1" customWidth="1"/>
    <col min="7440" max="7440" width="10.7109375" style="1" customWidth="1"/>
    <col min="7441" max="7441" width="3.5703125" style="1" customWidth="1"/>
    <col min="7442" max="7442" width="1.42578125" style="1" customWidth="1"/>
    <col min="7443" max="7443" width="7" style="1" customWidth="1"/>
    <col min="7444" max="7452" width="0" style="1" hidden="1" customWidth="1"/>
    <col min="7453" max="7453" width="9.42578125" style="1" customWidth="1"/>
    <col min="7454" max="7454" width="12.85546875" style="1" customWidth="1"/>
    <col min="7455" max="7455" width="14" style="1" customWidth="1"/>
    <col min="7456" max="7467" width="9.140625" style="1"/>
    <col min="7468" max="7488" width="0" style="1" hidden="1" customWidth="1"/>
    <col min="7489" max="7680" width="9.140625" style="1"/>
    <col min="7681" max="7681" width="7.140625" style="1" customWidth="1"/>
    <col min="7682" max="7682" width="1.42578125" style="1" customWidth="1"/>
    <col min="7683" max="7683" width="3.5703125" style="1" customWidth="1"/>
    <col min="7684" max="7684" width="3.7109375" style="1" customWidth="1"/>
    <col min="7685" max="7685" width="14.7109375" style="1" customWidth="1"/>
    <col min="7686" max="7687" width="9.5703125" style="1" customWidth="1"/>
    <col min="7688" max="7688" width="10.7109375" style="1" customWidth="1"/>
    <col min="7689" max="7689" width="6" style="1" customWidth="1"/>
    <col min="7690" max="7690" width="4.42578125" style="1" customWidth="1"/>
    <col min="7691" max="7691" width="9.85546875" style="1" customWidth="1"/>
    <col min="7692" max="7692" width="10.28515625" style="1" customWidth="1"/>
    <col min="7693" max="7694" width="5.140625" style="1" customWidth="1"/>
    <col min="7695" max="7695" width="1.7109375" style="1" customWidth="1"/>
    <col min="7696" max="7696" width="10.7109375" style="1" customWidth="1"/>
    <col min="7697" max="7697" width="3.5703125" style="1" customWidth="1"/>
    <col min="7698" max="7698" width="1.42578125" style="1" customWidth="1"/>
    <col min="7699" max="7699" width="7" style="1" customWidth="1"/>
    <col min="7700" max="7708" width="0" style="1" hidden="1" customWidth="1"/>
    <col min="7709" max="7709" width="9.42578125" style="1" customWidth="1"/>
    <col min="7710" max="7710" width="12.85546875" style="1" customWidth="1"/>
    <col min="7711" max="7711" width="14" style="1" customWidth="1"/>
    <col min="7712" max="7723" width="9.140625" style="1"/>
    <col min="7724" max="7744" width="0" style="1" hidden="1" customWidth="1"/>
    <col min="7745" max="7936" width="9.140625" style="1"/>
    <col min="7937" max="7937" width="7.140625" style="1" customWidth="1"/>
    <col min="7938" max="7938" width="1.42578125" style="1" customWidth="1"/>
    <col min="7939" max="7939" width="3.5703125" style="1" customWidth="1"/>
    <col min="7940" max="7940" width="3.7109375" style="1" customWidth="1"/>
    <col min="7941" max="7941" width="14.7109375" style="1" customWidth="1"/>
    <col min="7942" max="7943" width="9.5703125" style="1" customWidth="1"/>
    <col min="7944" max="7944" width="10.7109375" style="1" customWidth="1"/>
    <col min="7945" max="7945" width="6" style="1" customWidth="1"/>
    <col min="7946" max="7946" width="4.42578125" style="1" customWidth="1"/>
    <col min="7947" max="7947" width="9.85546875" style="1" customWidth="1"/>
    <col min="7948" max="7948" width="10.28515625" style="1" customWidth="1"/>
    <col min="7949" max="7950" width="5.140625" style="1" customWidth="1"/>
    <col min="7951" max="7951" width="1.7109375" style="1" customWidth="1"/>
    <col min="7952" max="7952" width="10.7109375" style="1" customWidth="1"/>
    <col min="7953" max="7953" width="3.5703125" style="1" customWidth="1"/>
    <col min="7954" max="7954" width="1.42578125" style="1" customWidth="1"/>
    <col min="7955" max="7955" width="7" style="1" customWidth="1"/>
    <col min="7956" max="7964" width="0" style="1" hidden="1" customWidth="1"/>
    <col min="7965" max="7965" width="9.42578125" style="1" customWidth="1"/>
    <col min="7966" max="7966" width="12.85546875" style="1" customWidth="1"/>
    <col min="7967" max="7967" width="14" style="1" customWidth="1"/>
    <col min="7968" max="7979" width="9.140625" style="1"/>
    <col min="7980" max="8000" width="0" style="1" hidden="1" customWidth="1"/>
    <col min="8001" max="8192" width="9.140625" style="1"/>
    <col min="8193" max="8193" width="7.140625" style="1" customWidth="1"/>
    <col min="8194" max="8194" width="1.42578125" style="1" customWidth="1"/>
    <col min="8195" max="8195" width="3.5703125" style="1" customWidth="1"/>
    <col min="8196" max="8196" width="3.7109375" style="1" customWidth="1"/>
    <col min="8197" max="8197" width="14.7109375" style="1" customWidth="1"/>
    <col min="8198" max="8199" width="9.5703125" style="1" customWidth="1"/>
    <col min="8200" max="8200" width="10.7109375" style="1" customWidth="1"/>
    <col min="8201" max="8201" width="6" style="1" customWidth="1"/>
    <col min="8202" max="8202" width="4.42578125" style="1" customWidth="1"/>
    <col min="8203" max="8203" width="9.85546875" style="1" customWidth="1"/>
    <col min="8204" max="8204" width="10.28515625" style="1" customWidth="1"/>
    <col min="8205" max="8206" width="5.140625" style="1" customWidth="1"/>
    <col min="8207" max="8207" width="1.7109375" style="1" customWidth="1"/>
    <col min="8208" max="8208" width="10.7109375" style="1" customWidth="1"/>
    <col min="8209" max="8209" width="3.5703125" style="1" customWidth="1"/>
    <col min="8210" max="8210" width="1.42578125" style="1" customWidth="1"/>
    <col min="8211" max="8211" width="7" style="1" customWidth="1"/>
    <col min="8212" max="8220" width="0" style="1" hidden="1" customWidth="1"/>
    <col min="8221" max="8221" width="9.42578125" style="1" customWidth="1"/>
    <col min="8222" max="8222" width="12.85546875" style="1" customWidth="1"/>
    <col min="8223" max="8223" width="14" style="1" customWidth="1"/>
    <col min="8224" max="8235" width="9.140625" style="1"/>
    <col min="8236" max="8256" width="0" style="1" hidden="1" customWidth="1"/>
    <col min="8257" max="8448" width="9.140625" style="1"/>
    <col min="8449" max="8449" width="7.140625" style="1" customWidth="1"/>
    <col min="8450" max="8450" width="1.42578125" style="1" customWidth="1"/>
    <col min="8451" max="8451" width="3.5703125" style="1" customWidth="1"/>
    <col min="8452" max="8452" width="3.7109375" style="1" customWidth="1"/>
    <col min="8453" max="8453" width="14.7109375" style="1" customWidth="1"/>
    <col min="8454" max="8455" width="9.5703125" style="1" customWidth="1"/>
    <col min="8456" max="8456" width="10.7109375" style="1" customWidth="1"/>
    <col min="8457" max="8457" width="6" style="1" customWidth="1"/>
    <col min="8458" max="8458" width="4.42578125" style="1" customWidth="1"/>
    <col min="8459" max="8459" width="9.85546875" style="1" customWidth="1"/>
    <col min="8460" max="8460" width="10.28515625" style="1" customWidth="1"/>
    <col min="8461" max="8462" width="5.140625" style="1" customWidth="1"/>
    <col min="8463" max="8463" width="1.7109375" style="1" customWidth="1"/>
    <col min="8464" max="8464" width="10.7109375" style="1" customWidth="1"/>
    <col min="8465" max="8465" width="3.5703125" style="1" customWidth="1"/>
    <col min="8466" max="8466" width="1.42578125" style="1" customWidth="1"/>
    <col min="8467" max="8467" width="7" style="1" customWidth="1"/>
    <col min="8468" max="8476" width="0" style="1" hidden="1" customWidth="1"/>
    <col min="8477" max="8477" width="9.42578125" style="1" customWidth="1"/>
    <col min="8478" max="8478" width="12.85546875" style="1" customWidth="1"/>
    <col min="8479" max="8479" width="14" style="1" customWidth="1"/>
    <col min="8480" max="8491" width="9.140625" style="1"/>
    <col min="8492" max="8512" width="0" style="1" hidden="1" customWidth="1"/>
    <col min="8513" max="8704" width="9.140625" style="1"/>
    <col min="8705" max="8705" width="7.140625" style="1" customWidth="1"/>
    <col min="8706" max="8706" width="1.42578125" style="1" customWidth="1"/>
    <col min="8707" max="8707" width="3.5703125" style="1" customWidth="1"/>
    <col min="8708" max="8708" width="3.7109375" style="1" customWidth="1"/>
    <col min="8709" max="8709" width="14.7109375" style="1" customWidth="1"/>
    <col min="8710" max="8711" width="9.5703125" style="1" customWidth="1"/>
    <col min="8712" max="8712" width="10.7109375" style="1" customWidth="1"/>
    <col min="8713" max="8713" width="6" style="1" customWidth="1"/>
    <col min="8714" max="8714" width="4.42578125" style="1" customWidth="1"/>
    <col min="8715" max="8715" width="9.85546875" style="1" customWidth="1"/>
    <col min="8716" max="8716" width="10.28515625" style="1" customWidth="1"/>
    <col min="8717" max="8718" width="5.140625" style="1" customWidth="1"/>
    <col min="8719" max="8719" width="1.7109375" style="1" customWidth="1"/>
    <col min="8720" max="8720" width="10.7109375" style="1" customWidth="1"/>
    <col min="8721" max="8721" width="3.5703125" style="1" customWidth="1"/>
    <col min="8722" max="8722" width="1.42578125" style="1" customWidth="1"/>
    <col min="8723" max="8723" width="7" style="1" customWidth="1"/>
    <col min="8724" max="8732" width="0" style="1" hidden="1" customWidth="1"/>
    <col min="8733" max="8733" width="9.42578125" style="1" customWidth="1"/>
    <col min="8734" max="8734" width="12.85546875" style="1" customWidth="1"/>
    <col min="8735" max="8735" width="14" style="1" customWidth="1"/>
    <col min="8736" max="8747" width="9.140625" style="1"/>
    <col min="8748" max="8768" width="0" style="1" hidden="1" customWidth="1"/>
    <col min="8769" max="8960" width="9.140625" style="1"/>
    <col min="8961" max="8961" width="7.140625" style="1" customWidth="1"/>
    <col min="8962" max="8962" width="1.42578125" style="1" customWidth="1"/>
    <col min="8963" max="8963" width="3.5703125" style="1" customWidth="1"/>
    <col min="8964" max="8964" width="3.7109375" style="1" customWidth="1"/>
    <col min="8965" max="8965" width="14.7109375" style="1" customWidth="1"/>
    <col min="8966" max="8967" width="9.5703125" style="1" customWidth="1"/>
    <col min="8968" max="8968" width="10.7109375" style="1" customWidth="1"/>
    <col min="8969" max="8969" width="6" style="1" customWidth="1"/>
    <col min="8970" max="8970" width="4.42578125" style="1" customWidth="1"/>
    <col min="8971" max="8971" width="9.85546875" style="1" customWidth="1"/>
    <col min="8972" max="8972" width="10.28515625" style="1" customWidth="1"/>
    <col min="8973" max="8974" width="5.140625" style="1" customWidth="1"/>
    <col min="8975" max="8975" width="1.7109375" style="1" customWidth="1"/>
    <col min="8976" max="8976" width="10.7109375" style="1" customWidth="1"/>
    <col min="8977" max="8977" width="3.5703125" style="1" customWidth="1"/>
    <col min="8978" max="8978" width="1.42578125" style="1" customWidth="1"/>
    <col min="8979" max="8979" width="7" style="1" customWidth="1"/>
    <col min="8980" max="8988" width="0" style="1" hidden="1" customWidth="1"/>
    <col min="8989" max="8989" width="9.42578125" style="1" customWidth="1"/>
    <col min="8990" max="8990" width="12.85546875" style="1" customWidth="1"/>
    <col min="8991" max="8991" width="14" style="1" customWidth="1"/>
    <col min="8992" max="9003" width="9.140625" style="1"/>
    <col min="9004" max="9024" width="0" style="1" hidden="1" customWidth="1"/>
    <col min="9025" max="9216" width="9.140625" style="1"/>
    <col min="9217" max="9217" width="7.140625" style="1" customWidth="1"/>
    <col min="9218" max="9218" width="1.42578125" style="1" customWidth="1"/>
    <col min="9219" max="9219" width="3.5703125" style="1" customWidth="1"/>
    <col min="9220" max="9220" width="3.7109375" style="1" customWidth="1"/>
    <col min="9221" max="9221" width="14.7109375" style="1" customWidth="1"/>
    <col min="9222" max="9223" width="9.5703125" style="1" customWidth="1"/>
    <col min="9224" max="9224" width="10.7109375" style="1" customWidth="1"/>
    <col min="9225" max="9225" width="6" style="1" customWidth="1"/>
    <col min="9226" max="9226" width="4.42578125" style="1" customWidth="1"/>
    <col min="9227" max="9227" width="9.85546875" style="1" customWidth="1"/>
    <col min="9228" max="9228" width="10.28515625" style="1" customWidth="1"/>
    <col min="9229" max="9230" width="5.140625" style="1" customWidth="1"/>
    <col min="9231" max="9231" width="1.7109375" style="1" customWidth="1"/>
    <col min="9232" max="9232" width="10.7109375" style="1" customWidth="1"/>
    <col min="9233" max="9233" width="3.5703125" style="1" customWidth="1"/>
    <col min="9234" max="9234" width="1.42578125" style="1" customWidth="1"/>
    <col min="9235" max="9235" width="7" style="1" customWidth="1"/>
    <col min="9236" max="9244" width="0" style="1" hidden="1" customWidth="1"/>
    <col min="9245" max="9245" width="9.42578125" style="1" customWidth="1"/>
    <col min="9246" max="9246" width="12.85546875" style="1" customWidth="1"/>
    <col min="9247" max="9247" width="14" style="1" customWidth="1"/>
    <col min="9248" max="9259" width="9.140625" style="1"/>
    <col min="9260" max="9280" width="0" style="1" hidden="1" customWidth="1"/>
    <col min="9281" max="9472" width="9.140625" style="1"/>
    <col min="9473" max="9473" width="7.140625" style="1" customWidth="1"/>
    <col min="9474" max="9474" width="1.42578125" style="1" customWidth="1"/>
    <col min="9475" max="9475" width="3.5703125" style="1" customWidth="1"/>
    <col min="9476" max="9476" width="3.7109375" style="1" customWidth="1"/>
    <col min="9477" max="9477" width="14.7109375" style="1" customWidth="1"/>
    <col min="9478" max="9479" width="9.5703125" style="1" customWidth="1"/>
    <col min="9480" max="9480" width="10.7109375" style="1" customWidth="1"/>
    <col min="9481" max="9481" width="6" style="1" customWidth="1"/>
    <col min="9482" max="9482" width="4.42578125" style="1" customWidth="1"/>
    <col min="9483" max="9483" width="9.85546875" style="1" customWidth="1"/>
    <col min="9484" max="9484" width="10.28515625" style="1" customWidth="1"/>
    <col min="9485" max="9486" width="5.140625" style="1" customWidth="1"/>
    <col min="9487" max="9487" width="1.7109375" style="1" customWidth="1"/>
    <col min="9488" max="9488" width="10.7109375" style="1" customWidth="1"/>
    <col min="9489" max="9489" width="3.5703125" style="1" customWidth="1"/>
    <col min="9490" max="9490" width="1.42578125" style="1" customWidth="1"/>
    <col min="9491" max="9491" width="7" style="1" customWidth="1"/>
    <col min="9492" max="9500" width="0" style="1" hidden="1" customWidth="1"/>
    <col min="9501" max="9501" width="9.42578125" style="1" customWidth="1"/>
    <col min="9502" max="9502" width="12.85546875" style="1" customWidth="1"/>
    <col min="9503" max="9503" width="14" style="1" customWidth="1"/>
    <col min="9504" max="9515" width="9.140625" style="1"/>
    <col min="9516" max="9536" width="0" style="1" hidden="1" customWidth="1"/>
    <col min="9537" max="9728" width="9.140625" style="1"/>
    <col min="9729" max="9729" width="7.140625" style="1" customWidth="1"/>
    <col min="9730" max="9730" width="1.42578125" style="1" customWidth="1"/>
    <col min="9731" max="9731" width="3.5703125" style="1" customWidth="1"/>
    <col min="9732" max="9732" width="3.7109375" style="1" customWidth="1"/>
    <col min="9733" max="9733" width="14.7109375" style="1" customWidth="1"/>
    <col min="9734" max="9735" width="9.5703125" style="1" customWidth="1"/>
    <col min="9736" max="9736" width="10.7109375" style="1" customWidth="1"/>
    <col min="9737" max="9737" width="6" style="1" customWidth="1"/>
    <col min="9738" max="9738" width="4.42578125" style="1" customWidth="1"/>
    <col min="9739" max="9739" width="9.85546875" style="1" customWidth="1"/>
    <col min="9740" max="9740" width="10.28515625" style="1" customWidth="1"/>
    <col min="9741" max="9742" width="5.140625" style="1" customWidth="1"/>
    <col min="9743" max="9743" width="1.7109375" style="1" customWidth="1"/>
    <col min="9744" max="9744" width="10.7109375" style="1" customWidth="1"/>
    <col min="9745" max="9745" width="3.5703125" style="1" customWidth="1"/>
    <col min="9746" max="9746" width="1.42578125" style="1" customWidth="1"/>
    <col min="9747" max="9747" width="7" style="1" customWidth="1"/>
    <col min="9748" max="9756" width="0" style="1" hidden="1" customWidth="1"/>
    <col min="9757" max="9757" width="9.42578125" style="1" customWidth="1"/>
    <col min="9758" max="9758" width="12.85546875" style="1" customWidth="1"/>
    <col min="9759" max="9759" width="14" style="1" customWidth="1"/>
    <col min="9760" max="9771" width="9.140625" style="1"/>
    <col min="9772" max="9792" width="0" style="1" hidden="1" customWidth="1"/>
    <col min="9793" max="9984" width="9.140625" style="1"/>
    <col min="9985" max="9985" width="7.140625" style="1" customWidth="1"/>
    <col min="9986" max="9986" width="1.42578125" style="1" customWidth="1"/>
    <col min="9987" max="9987" width="3.5703125" style="1" customWidth="1"/>
    <col min="9988" max="9988" width="3.7109375" style="1" customWidth="1"/>
    <col min="9989" max="9989" width="14.7109375" style="1" customWidth="1"/>
    <col min="9990" max="9991" width="9.5703125" style="1" customWidth="1"/>
    <col min="9992" max="9992" width="10.7109375" style="1" customWidth="1"/>
    <col min="9993" max="9993" width="6" style="1" customWidth="1"/>
    <col min="9994" max="9994" width="4.42578125" style="1" customWidth="1"/>
    <col min="9995" max="9995" width="9.85546875" style="1" customWidth="1"/>
    <col min="9996" max="9996" width="10.28515625" style="1" customWidth="1"/>
    <col min="9997" max="9998" width="5.140625" style="1" customWidth="1"/>
    <col min="9999" max="9999" width="1.7109375" style="1" customWidth="1"/>
    <col min="10000" max="10000" width="10.7109375" style="1" customWidth="1"/>
    <col min="10001" max="10001" width="3.5703125" style="1" customWidth="1"/>
    <col min="10002" max="10002" width="1.42578125" style="1" customWidth="1"/>
    <col min="10003" max="10003" width="7" style="1" customWidth="1"/>
    <col min="10004" max="10012" width="0" style="1" hidden="1" customWidth="1"/>
    <col min="10013" max="10013" width="9.42578125" style="1" customWidth="1"/>
    <col min="10014" max="10014" width="12.85546875" style="1" customWidth="1"/>
    <col min="10015" max="10015" width="14" style="1" customWidth="1"/>
    <col min="10016" max="10027" width="9.140625" style="1"/>
    <col min="10028" max="10048" width="0" style="1" hidden="1" customWidth="1"/>
    <col min="10049" max="10240" width="9.140625" style="1"/>
    <col min="10241" max="10241" width="7.140625" style="1" customWidth="1"/>
    <col min="10242" max="10242" width="1.42578125" style="1" customWidth="1"/>
    <col min="10243" max="10243" width="3.5703125" style="1" customWidth="1"/>
    <col min="10244" max="10244" width="3.7109375" style="1" customWidth="1"/>
    <col min="10245" max="10245" width="14.7109375" style="1" customWidth="1"/>
    <col min="10246" max="10247" width="9.5703125" style="1" customWidth="1"/>
    <col min="10248" max="10248" width="10.7109375" style="1" customWidth="1"/>
    <col min="10249" max="10249" width="6" style="1" customWidth="1"/>
    <col min="10250" max="10250" width="4.42578125" style="1" customWidth="1"/>
    <col min="10251" max="10251" width="9.85546875" style="1" customWidth="1"/>
    <col min="10252" max="10252" width="10.28515625" style="1" customWidth="1"/>
    <col min="10253" max="10254" width="5.140625" style="1" customWidth="1"/>
    <col min="10255" max="10255" width="1.7109375" style="1" customWidth="1"/>
    <col min="10256" max="10256" width="10.7109375" style="1" customWidth="1"/>
    <col min="10257" max="10257" width="3.5703125" style="1" customWidth="1"/>
    <col min="10258" max="10258" width="1.42578125" style="1" customWidth="1"/>
    <col min="10259" max="10259" width="7" style="1" customWidth="1"/>
    <col min="10260" max="10268" width="0" style="1" hidden="1" customWidth="1"/>
    <col min="10269" max="10269" width="9.42578125" style="1" customWidth="1"/>
    <col min="10270" max="10270" width="12.85546875" style="1" customWidth="1"/>
    <col min="10271" max="10271" width="14" style="1" customWidth="1"/>
    <col min="10272" max="10283" width="9.140625" style="1"/>
    <col min="10284" max="10304" width="0" style="1" hidden="1" customWidth="1"/>
    <col min="10305" max="10496" width="9.140625" style="1"/>
    <col min="10497" max="10497" width="7.140625" style="1" customWidth="1"/>
    <col min="10498" max="10498" width="1.42578125" style="1" customWidth="1"/>
    <col min="10499" max="10499" width="3.5703125" style="1" customWidth="1"/>
    <col min="10500" max="10500" width="3.7109375" style="1" customWidth="1"/>
    <col min="10501" max="10501" width="14.7109375" style="1" customWidth="1"/>
    <col min="10502" max="10503" width="9.5703125" style="1" customWidth="1"/>
    <col min="10504" max="10504" width="10.7109375" style="1" customWidth="1"/>
    <col min="10505" max="10505" width="6" style="1" customWidth="1"/>
    <col min="10506" max="10506" width="4.42578125" style="1" customWidth="1"/>
    <col min="10507" max="10507" width="9.85546875" style="1" customWidth="1"/>
    <col min="10508" max="10508" width="10.28515625" style="1" customWidth="1"/>
    <col min="10509" max="10510" width="5.140625" style="1" customWidth="1"/>
    <col min="10511" max="10511" width="1.7109375" style="1" customWidth="1"/>
    <col min="10512" max="10512" width="10.7109375" style="1" customWidth="1"/>
    <col min="10513" max="10513" width="3.5703125" style="1" customWidth="1"/>
    <col min="10514" max="10514" width="1.42578125" style="1" customWidth="1"/>
    <col min="10515" max="10515" width="7" style="1" customWidth="1"/>
    <col min="10516" max="10524" width="0" style="1" hidden="1" customWidth="1"/>
    <col min="10525" max="10525" width="9.42578125" style="1" customWidth="1"/>
    <col min="10526" max="10526" width="12.85546875" style="1" customWidth="1"/>
    <col min="10527" max="10527" width="14" style="1" customWidth="1"/>
    <col min="10528" max="10539" width="9.140625" style="1"/>
    <col min="10540" max="10560" width="0" style="1" hidden="1" customWidth="1"/>
    <col min="10561" max="10752" width="9.140625" style="1"/>
    <col min="10753" max="10753" width="7.140625" style="1" customWidth="1"/>
    <col min="10754" max="10754" width="1.42578125" style="1" customWidth="1"/>
    <col min="10755" max="10755" width="3.5703125" style="1" customWidth="1"/>
    <col min="10756" max="10756" width="3.7109375" style="1" customWidth="1"/>
    <col min="10757" max="10757" width="14.7109375" style="1" customWidth="1"/>
    <col min="10758" max="10759" width="9.5703125" style="1" customWidth="1"/>
    <col min="10760" max="10760" width="10.7109375" style="1" customWidth="1"/>
    <col min="10761" max="10761" width="6" style="1" customWidth="1"/>
    <col min="10762" max="10762" width="4.42578125" style="1" customWidth="1"/>
    <col min="10763" max="10763" width="9.85546875" style="1" customWidth="1"/>
    <col min="10764" max="10764" width="10.28515625" style="1" customWidth="1"/>
    <col min="10765" max="10766" width="5.140625" style="1" customWidth="1"/>
    <col min="10767" max="10767" width="1.7109375" style="1" customWidth="1"/>
    <col min="10768" max="10768" width="10.7109375" style="1" customWidth="1"/>
    <col min="10769" max="10769" width="3.5703125" style="1" customWidth="1"/>
    <col min="10770" max="10770" width="1.42578125" style="1" customWidth="1"/>
    <col min="10771" max="10771" width="7" style="1" customWidth="1"/>
    <col min="10772" max="10780" width="0" style="1" hidden="1" customWidth="1"/>
    <col min="10781" max="10781" width="9.42578125" style="1" customWidth="1"/>
    <col min="10782" max="10782" width="12.85546875" style="1" customWidth="1"/>
    <col min="10783" max="10783" width="14" style="1" customWidth="1"/>
    <col min="10784" max="10795" width="9.140625" style="1"/>
    <col min="10796" max="10816" width="0" style="1" hidden="1" customWidth="1"/>
    <col min="10817" max="11008" width="9.140625" style="1"/>
    <col min="11009" max="11009" width="7.140625" style="1" customWidth="1"/>
    <col min="11010" max="11010" width="1.42578125" style="1" customWidth="1"/>
    <col min="11011" max="11011" width="3.5703125" style="1" customWidth="1"/>
    <col min="11012" max="11012" width="3.7109375" style="1" customWidth="1"/>
    <col min="11013" max="11013" width="14.7109375" style="1" customWidth="1"/>
    <col min="11014" max="11015" width="9.5703125" style="1" customWidth="1"/>
    <col min="11016" max="11016" width="10.7109375" style="1" customWidth="1"/>
    <col min="11017" max="11017" width="6" style="1" customWidth="1"/>
    <col min="11018" max="11018" width="4.42578125" style="1" customWidth="1"/>
    <col min="11019" max="11019" width="9.85546875" style="1" customWidth="1"/>
    <col min="11020" max="11020" width="10.28515625" style="1" customWidth="1"/>
    <col min="11021" max="11022" width="5.140625" style="1" customWidth="1"/>
    <col min="11023" max="11023" width="1.7109375" style="1" customWidth="1"/>
    <col min="11024" max="11024" width="10.7109375" style="1" customWidth="1"/>
    <col min="11025" max="11025" width="3.5703125" style="1" customWidth="1"/>
    <col min="11026" max="11026" width="1.42578125" style="1" customWidth="1"/>
    <col min="11027" max="11027" width="7" style="1" customWidth="1"/>
    <col min="11028" max="11036" width="0" style="1" hidden="1" customWidth="1"/>
    <col min="11037" max="11037" width="9.42578125" style="1" customWidth="1"/>
    <col min="11038" max="11038" width="12.85546875" style="1" customWidth="1"/>
    <col min="11039" max="11039" width="14" style="1" customWidth="1"/>
    <col min="11040" max="11051" width="9.140625" style="1"/>
    <col min="11052" max="11072" width="0" style="1" hidden="1" customWidth="1"/>
    <col min="11073" max="11264" width="9.140625" style="1"/>
    <col min="11265" max="11265" width="7.140625" style="1" customWidth="1"/>
    <col min="11266" max="11266" width="1.42578125" style="1" customWidth="1"/>
    <col min="11267" max="11267" width="3.5703125" style="1" customWidth="1"/>
    <col min="11268" max="11268" width="3.7109375" style="1" customWidth="1"/>
    <col min="11269" max="11269" width="14.7109375" style="1" customWidth="1"/>
    <col min="11270" max="11271" width="9.5703125" style="1" customWidth="1"/>
    <col min="11272" max="11272" width="10.7109375" style="1" customWidth="1"/>
    <col min="11273" max="11273" width="6" style="1" customWidth="1"/>
    <col min="11274" max="11274" width="4.42578125" style="1" customWidth="1"/>
    <col min="11275" max="11275" width="9.85546875" style="1" customWidth="1"/>
    <col min="11276" max="11276" width="10.28515625" style="1" customWidth="1"/>
    <col min="11277" max="11278" width="5.140625" style="1" customWidth="1"/>
    <col min="11279" max="11279" width="1.7109375" style="1" customWidth="1"/>
    <col min="11280" max="11280" width="10.7109375" style="1" customWidth="1"/>
    <col min="11281" max="11281" width="3.5703125" style="1" customWidth="1"/>
    <col min="11282" max="11282" width="1.42578125" style="1" customWidth="1"/>
    <col min="11283" max="11283" width="7" style="1" customWidth="1"/>
    <col min="11284" max="11292" width="0" style="1" hidden="1" customWidth="1"/>
    <col min="11293" max="11293" width="9.42578125" style="1" customWidth="1"/>
    <col min="11294" max="11294" width="12.85546875" style="1" customWidth="1"/>
    <col min="11295" max="11295" width="14" style="1" customWidth="1"/>
    <col min="11296" max="11307" width="9.140625" style="1"/>
    <col min="11308" max="11328" width="0" style="1" hidden="1" customWidth="1"/>
    <col min="11329" max="11520" width="9.140625" style="1"/>
    <col min="11521" max="11521" width="7.140625" style="1" customWidth="1"/>
    <col min="11522" max="11522" width="1.42578125" style="1" customWidth="1"/>
    <col min="11523" max="11523" width="3.5703125" style="1" customWidth="1"/>
    <col min="11524" max="11524" width="3.7109375" style="1" customWidth="1"/>
    <col min="11525" max="11525" width="14.7109375" style="1" customWidth="1"/>
    <col min="11526" max="11527" width="9.5703125" style="1" customWidth="1"/>
    <col min="11528" max="11528" width="10.7109375" style="1" customWidth="1"/>
    <col min="11529" max="11529" width="6" style="1" customWidth="1"/>
    <col min="11530" max="11530" width="4.42578125" style="1" customWidth="1"/>
    <col min="11531" max="11531" width="9.85546875" style="1" customWidth="1"/>
    <col min="11532" max="11532" width="10.28515625" style="1" customWidth="1"/>
    <col min="11533" max="11534" width="5.140625" style="1" customWidth="1"/>
    <col min="11535" max="11535" width="1.7109375" style="1" customWidth="1"/>
    <col min="11536" max="11536" width="10.7109375" style="1" customWidth="1"/>
    <col min="11537" max="11537" width="3.5703125" style="1" customWidth="1"/>
    <col min="11538" max="11538" width="1.42578125" style="1" customWidth="1"/>
    <col min="11539" max="11539" width="7" style="1" customWidth="1"/>
    <col min="11540" max="11548" width="0" style="1" hidden="1" customWidth="1"/>
    <col min="11549" max="11549" width="9.42578125" style="1" customWidth="1"/>
    <col min="11550" max="11550" width="12.85546875" style="1" customWidth="1"/>
    <col min="11551" max="11551" width="14" style="1" customWidth="1"/>
    <col min="11552" max="11563" width="9.140625" style="1"/>
    <col min="11564" max="11584" width="0" style="1" hidden="1" customWidth="1"/>
    <col min="11585" max="11776" width="9.140625" style="1"/>
    <col min="11777" max="11777" width="7.140625" style="1" customWidth="1"/>
    <col min="11778" max="11778" width="1.42578125" style="1" customWidth="1"/>
    <col min="11779" max="11779" width="3.5703125" style="1" customWidth="1"/>
    <col min="11780" max="11780" width="3.7109375" style="1" customWidth="1"/>
    <col min="11781" max="11781" width="14.7109375" style="1" customWidth="1"/>
    <col min="11782" max="11783" width="9.5703125" style="1" customWidth="1"/>
    <col min="11784" max="11784" width="10.7109375" style="1" customWidth="1"/>
    <col min="11785" max="11785" width="6" style="1" customWidth="1"/>
    <col min="11786" max="11786" width="4.42578125" style="1" customWidth="1"/>
    <col min="11787" max="11787" width="9.85546875" style="1" customWidth="1"/>
    <col min="11788" max="11788" width="10.28515625" style="1" customWidth="1"/>
    <col min="11789" max="11790" width="5.140625" style="1" customWidth="1"/>
    <col min="11791" max="11791" width="1.7109375" style="1" customWidth="1"/>
    <col min="11792" max="11792" width="10.7109375" style="1" customWidth="1"/>
    <col min="11793" max="11793" width="3.5703125" style="1" customWidth="1"/>
    <col min="11794" max="11794" width="1.42578125" style="1" customWidth="1"/>
    <col min="11795" max="11795" width="7" style="1" customWidth="1"/>
    <col min="11796" max="11804" width="0" style="1" hidden="1" customWidth="1"/>
    <col min="11805" max="11805" width="9.42578125" style="1" customWidth="1"/>
    <col min="11806" max="11806" width="12.85546875" style="1" customWidth="1"/>
    <col min="11807" max="11807" width="14" style="1" customWidth="1"/>
    <col min="11808" max="11819" width="9.140625" style="1"/>
    <col min="11820" max="11840" width="0" style="1" hidden="1" customWidth="1"/>
    <col min="11841" max="12032" width="9.140625" style="1"/>
    <col min="12033" max="12033" width="7.140625" style="1" customWidth="1"/>
    <col min="12034" max="12034" width="1.42578125" style="1" customWidth="1"/>
    <col min="12035" max="12035" width="3.5703125" style="1" customWidth="1"/>
    <col min="12036" max="12036" width="3.7109375" style="1" customWidth="1"/>
    <col min="12037" max="12037" width="14.7109375" style="1" customWidth="1"/>
    <col min="12038" max="12039" width="9.5703125" style="1" customWidth="1"/>
    <col min="12040" max="12040" width="10.7109375" style="1" customWidth="1"/>
    <col min="12041" max="12041" width="6" style="1" customWidth="1"/>
    <col min="12042" max="12042" width="4.42578125" style="1" customWidth="1"/>
    <col min="12043" max="12043" width="9.85546875" style="1" customWidth="1"/>
    <col min="12044" max="12044" width="10.28515625" style="1" customWidth="1"/>
    <col min="12045" max="12046" width="5.140625" style="1" customWidth="1"/>
    <col min="12047" max="12047" width="1.7109375" style="1" customWidth="1"/>
    <col min="12048" max="12048" width="10.7109375" style="1" customWidth="1"/>
    <col min="12049" max="12049" width="3.5703125" style="1" customWidth="1"/>
    <col min="12050" max="12050" width="1.42578125" style="1" customWidth="1"/>
    <col min="12051" max="12051" width="7" style="1" customWidth="1"/>
    <col min="12052" max="12060" width="0" style="1" hidden="1" customWidth="1"/>
    <col min="12061" max="12061" width="9.42578125" style="1" customWidth="1"/>
    <col min="12062" max="12062" width="12.85546875" style="1" customWidth="1"/>
    <col min="12063" max="12063" width="14" style="1" customWidth="1"/>
    <col min="12064" max="12075" width="9.140625" style="1"/>
    <col min="12076" max="12096" width="0" style="1" hidden="1" customWidth="1"/>
    <col min="12097" max="12288" width="9.140625" style="1"/>
    <col min="12289" max="12289" width="7.140625" style="1" customWidth="1"/>
    <col min="12290" max="12290" width="1.42578125" style="1" customWidth="1"/>
    <col min="12291" max="12291" width="3.5703125" style="1" customWidth="1"/>
    <col min="12292" max="12292" width="3.7109375" style="1" customWidth="1"/>
    <col min="12293" max="12293" width="14.7109375" style="1" customWidth="1"/>
    <col min="12294" max="12295" width="9.5703125" style="1" customWidth="1"/>
    <col min="12296" max="12296" width="10.7109375" style="1" customWidth="1"/>
    <col min="12297" max="12297" width="6" style="1" customWidth="1"/>
    <col min="12298" max="12298" width="4.42578125" style="1" customWidth="1"/>
    <col min="12299" max="12299" width="9.85546875" style="1" customWidth="1"/>
    <col min="12300" max="12300" width="10.28515625" style="1" customWidth="1"/>
    <col min="12301" max="12302" width="5.140625" style="1" customWidth="1"/>
    <col min="12303" max="12303" width="1.7109375" style="1" customWidth="1"/>
    <col min="12304" max="12304" width="10.7109375" style="1" customWidth="1"/>
    <col min="12305" max="12305" width="3.5703125" style="1" customWidth="1"/>
    <col min="12306" max="12306" width="1.42578125" style="1" customWidth="1"/>
    <col min="12307" max="12307" width="7" style="1" customWidth="1"/>
    <col min="12308" max="12316" width="0" style="1" hidden="1" customWidth="1"/>
    <col min="12317" max="12317" width="9.42578125" style="1" customWidth="1"/>
    <col min="12318" max="12318" width="12.85546875" style="1" customWidth="1"/>
    <col min="12319" max="12319" width="14" style="1" customWidth="1"/>
    <col min="12320" max="12331" width="9.140625" style="1"/>
    <col min="12332" max="12352" width="0" style="1" hidden="1" customWidth="1"/>
    <col min="12353" max="12544" width="9.140625" style="1"/>
    <col min="12545" max="12545" width="7.140625" style="1" customWidth="1"/>
    <col min="12546" max="12546" width="1.42578125" style="1" customWidth="1"/>
    <col min="12547" max="12547" width="3.5703125" style="1" customWidth="1"/>
    <col min="12548" max="12548" width="3.7109375" style="1" customWidth="1"/>
    <col min="12549" max="12549" width="14.7109375" style="1" customWidth="1"/>
    <col min="12550" max="12551" width="9.5703125" style="1" customWidth="1"/>
    <col min="12552" max="12552" width="10.7109375" style="1" customWidth="1"/>
    <col min="12553" max="12553" width="6" style="1" customWidth="1"/>
    <col min="12554" max="12554" width="4.42578125" style="1" customWidth="1"/>
    <col min="12555" max="12555" width="9.85546875" style="1" customWidth="1"/>
    <col min="12556" max="12556" width="10.28515625" style="1" customWidth="1"/>
    <col min="12557" max="12558" width="5.140625" style="1" customWidth="1"/>
    <col min="12559" max="12559" width="1.7109375" style="1" customWidth="1"/>
    <col min="12560" max="12560" width="10.7109375" style="1" customWidth="1"/>
    <col min="12561" max="12561" width="3.5703125" style="1" customWidth="1"/>
    <col min="12562" max="12562" width="1.42578125" style="1" customWidth="1"/>
    <col min="12563" max="12563" width="7" style="1" customWidth="1"/>
    <col min="12564" max="12572" width="0" style="1" hidden="1" customWidth="1"/>
    <col min="12573" max="12573" width="9.42578125" style="1" customWidth="1"/>
    <col min="12574" max="12574" width="12.85546875" style="1" customWidth="1"/>
    <col min="12575" max="12575" width="14" style="1" customWidth="1"/>
    <col min="12576" max="12587" width="9.140625" style="1"/>
    <col min="12588" max="12608" width="0" style="1" hidden="1" customWidth="1"/>
    <col min="12609" max="12800" width="9.140625" style="1"/>
    <col min="12801" max="12801" width="7.140625" style="1" customWidth="1"/>
    <col min="12802" max="12802" width="1.42578125" style="1" customWidth="1"/>
    <col min="12803" max="12803" width="3.5703125" style="1" customWidth="1"/>
    <col min="12804" max="12804" width="3.7109375" style="1" customWidth="1"/>
    <col min="12805" max="12805" width="14.7109375" style="1" customWidth="1"/>
    <col min="12806" max="12807" width="9.5703125" style="1" customWidth="1"/>
    <col min="12808" max="12808" width="10.7109375" style="1" customWidth="1"/>
    <col min="12809" max="12809" width="6" style="1" customWidth="1"/>
    <col min="12810" max="12810" width="4.42578125" style="1" customWidth="1"/>
    <col min="12811" max="12811" width="9.85546875" style="1" customWidth="1"/>
    <col min="12812" max="12812" width="10.28515625" style="1" customWidth="1"/>
    <col min="12813" max="12814" width="5.140625" style="1" customWidth="1"/>
    <col min="12815" max="12815" width="1.7109375" style="1" customWidth="1"/>
    <col min="12816" max="12816" width="10.7109375" style="1" customWidth="1"/>
    <col min="12817" max="12817" width="3.5703125" style="1" customWidth="1"/>
    <col min="12818" max="12818" width="1.42578125" style="1" customWidth="1"/>
    <col min="12819" max="12819" width="7" style="1" customWidth="1"/>
    <col min="12820" max="12828" width="0" style="1" hidden="1" customWidth="1"/>
    <col min="12829" max="12829" width="9.42578125" style="1" customWidth="1"/>
    <col min="12830" max="12830" width="12.85546875" style="1" customWidth="1"/>
    <col min="12831" max="12831" width="14" style="1" customWidth="1"/>
    <col min="12832" max="12843" width="9.140625" style="1"/>
    <col min="12844" max="12864" width="0" style="1" hidden="1" customWidth="1"/>
    <col min="12865" max="13056" width="9.140625" style="1"/>
    <col min="13057" max="13057" width="7.140625" style="1" customWidth="1"/>
    <col min="13058" max="13058" width="1.42578125" style="1" customWidth="1"/>
    <col min="13059" max="13059" width="3.5703125" style="1" customWidth="1"/>
    <col min="13060" max="13060" width="3.7109375" style="1" customWidth="1"/>
    <col min="13061" max="13061" width="14.7109375" style="1" customWidth="1"/>
    <col min="13062" max="13063" width="9.5703125" style="1" customWidth="1"/>
    <col min="13064" max="13064" width="10.7109375" style="1" customWidth="1"/>
    <col min="13065" max="13065" width="6" style="1" customWidth="1"/>
    <col min="13066" max="13066" width="4.42578125" style="1" customWidth="1"/>
    <col min="13067" max="13067" width="9.85546875" style="1" customWidth="1"/>
    <col min="13068" max="13068" width="10.28515625" style="1" customWidth="1"/>
    <col min="13069" max="13070" width="5.140625" style="1" customWidth="1"/>
    <col min="13071" max="13071" width="1.7109375" style="1" customWidth="1"/>
    <col min="13072" max="13072" width="10.7109375" style="1" customWidth="1"/>
    <col min="13073" max="13073" width="3.5703125" style="1" customWidth="1"/>
    <col min="13074" max="13074" width="1.42578125" style="1" customWidth="1"/>
    <col min="13075" max="13075" width="7" style="1" customWidth="1"/>
    <col min="13076" max="13084" width="0" style="1" hidden="1" customWidth="1"/>
    <col min="13085" max="13085" width="9.42578125" style="1" customWidth="1"/>
    <col min="13086" max="13086" width="12.85546875" style="1" customWidth="1"/>
    <col min="13087" max="13087" width="14" style="1" customWidth="1"/>
    <col min="13088" max="13099" width="9.140625" style="1"/>
    <col min="13100" max="13120" width="0" style="1" hidden="1" customWidth="1"/>
    <col min="13121" max="13312" width="9.140625" style="1"/>
    <col min="13313" max="13313" width="7.140625" style="1" customWidth="1"/>
    <col min="13314" max="13314" width="1.42578125" style="1" customWidth="1"/>
    <col min="13315" max="13315" width="3.5703125" style="1" customWidth="1"/>
    <col min="13316" max="13316" width="3.7109375" style="1" customWidth="1"/>
    <col min="13317" max="13317" width="14.7109375" style="1" customWidth="1"/>
    <col min="13318" max="13319" width="9.5703125" style="1" customWidth="1"/>
    <col min="13320" max="13320" width="10.7109375" style="1" customWidth="1"/>
    <col min="13321" max="13321" width="6" style="1" customWidth="1"/>
    <col min="13322" max="13322" width="4.42578125" style="1" customWidth="1"/>
    <col min="13323" max="13323" width="9.85546875" style="1" customWidth="1"/>
    <col min="13324" max="13324" width="10.28515625" style="1" customWidth="1"/>
    <col min="13325" max="13326" width="5.140625" style="1" customWidth="1"/>
    <col min="13327" max="13327" width="1.7109375" style="1" customWidth="1"/>
    <col min="13328" max="13328" width="10.7109375" style="1" customWidth="1"/>
    <col min="13329" max="13329" width="3.5703125" style="1" customWidth="1"/>
    <col min="13330" max="13330" width="1.42578125" style="1" customWidth="1"/>
    <col min="13331" max="13331" width="7" style="1" customWidth="1"/>
    <col min="13332" max="13340" width="0" style="1" hidden="1" customWidth="1"/>
    <col min="13341" max="13341" width="9.42578125" style="1" customWidth="1"/>
    <col min="13342" max="13342" width="12.85546875" style="1" customWidth="1"/>
    <col min="13343" max="13343" width="14" style="1" customWidth="1"/>
    <col min="13344" max="13355" width="9.140625" style="1"/>
    <col min="13356" max="13376" width="0" style="1" hidden="1" customWidth="1"/>
    <col min="13377" max="13568" width="9.140625" style="1"/>
    <col min="13569" max="13569" width="7.140625" style="1" customWidth="1"/>
    <col min="13570" max="13570" width="1.42578125" style="1" customWidth="1"/>
    <col min="13571" max="13571" width="3.5703125" style="1" customWidth="1"/>
    <col min="13572" max="13572" width="3.7109375" style="1" customWidth="1"/>
    <col min="13573" max="13573" width="14.7109375" style="1" customWidth="1"/>
    <col min="13574" max="13575" width="9.5703125" style="1" customWidth="1"/>
    <col min="13576" max="13576" width="10.7109375" style="1" customWidth="1"/>
    <col min="13577" max="13577" width="6" style="1" customWidth="1"/>
    <col min="13578" max="13578" width="4.42578125" style="1" customWidth="1"/>
    <col min="13579" max="13579" width="9.85546875" style="1" customWidth="1"/>
    <col min="13580" max="13580" width="10.28515625" style="1" customWidth="1"/>
    <col min="13581" max="13582" width="5.140625" style="1" customWidth="1"/>
    <col min="13583" max="13583" width="1.7109375" style="1" customWidth="1"/>
    <col min="13584" max="13584" width="10.7109375" style="1" customWidth="1"/>
    <col min="13585" max="13585" width="3.5703125" style="1" customWidth="1"/>
    <col min="13586" max="13586" width="1.42578125" style="1" customWidth="1"/>
    <col min="13587" max="13587" width="7" style="1" customWidth="1"/>
    <col min="13588" max="13596" width="0" style="1" hidden="1" customWidth="1"/>
    <col min="13597" max="13597" width="9.42578125" style="1" customWidth="1"/>
    <col min="13598" max="13598" width="12.85546875" style="1" customWidth="1"/>
    <col min="13599" max="13599" width="14" style="1" customWidth="1"/>
    <col min="13600" max="13611" width="9.140625" style="1"/>
    <col min="13612" max="13632" width="0" style="1" hidden="1" customWidth="1"/>
    <col min="13633" max="13824" width="9.140625" style="1"/>
    <col min="13825" max="13825" width="7.140625" style="1" customWidth="1"/>
    <col min="13826" max="13826" width="1.42578125" style="1" customWidth="1"/>
    <col min="13827" max="13827" width="3.5703125" style="1" customWidth="1"/>
    <col min="13828" max="13828" width="3.7109375" style="1" customWidth="1"/>
    <col min="13829" max="13829" width="14.7109375" style="1" customWidth="1"/>
    <col min="13830" max="13831" width="9.5703125" style="1" customWidth="1"/>
    <col min="13832" max="13832" width="10.7109375" style="1" customWidth="1"/>
    <col min="13833" max="13833" width="6" style="1" customWidth="1"/>
    <col min="13834" max="13834" width="4.42578125" style="1" customWidth="1"/>
    <col min="13835" max="13835" width="9.85546875" style="1" customWidth="1"/>
    <col min="13836" max="13836" width="10.28515625" style="1" customWidth="1"/>
    <col min="13837" max="13838" width="5.140625" style="1" customWidth="1"/>
    <col min="13839" max="13839" width="1.7109375" style="1" customWidth="1"/>
    <col min="13840" max="13840" width="10.7109375" style="1" customWidth="1"/>
    <col min="13841" max="13841" width="3.5703125" style="1" customWidth="1"/>
    <col min="13842" max="13842" width="1.42578125" style="1" customWidth="1"/>
    <col min="13843" max="13843" width="7" style="1" customWidth="1"/>
    <col min="13844" max="13852" width="0" style="1" hidden="1" customWidth="1"/>
    <col min="13853" max="13853" width="9.42578125" style="1" customWidth="1"/>
    <col min="13854" max="13854" width="12.85546875" style="1" customWidth="1"/>
    <col min="13855" max="13855" width="14" style="1" customWidth="1"/>
    <col min="13856" max="13867" width="9.140625" style="1"/>
    <col min="13868" max="13888" width="0" style="1" hidden="1" customWidth="1"/>
    <col min="13889" max="14080" width="9.140625" style="1"/>
    <col min="14081" max="14081" width="7.140625" style="1" customWidth="1"/>
    <col min="14082" max="14082" width="1.42578125" style="1" customWidth="1"/>
    <col min="14083" max="14083" width="3.5703125" style="1" customWidth="1"/>
    <col min="14084" max="14084" width="3.7109375" style="1" customWidth="1"/>
    <col min="14085" max="14085" width="14.7109375" style="1" customWidth="1"/>
    <col min="14086" max="14087" width="9.5703125" style="1" customWidth="1"/>
    <col min="14088" max="14088" width="10.7109375" style="1" customWidth="1"/>
    <col min="14089" max="14089" width="6" style="1" customWidth="1"/>
    <col min="14090" max="14090" width="4.42578125" style="1" customWidth="1"/>
    <col min="14091" max="14091" width="9.85546875" style="1" customWidth="1"/>
    <col min="14092" max="14092" width="10.28515625" style="1" customWidth="1"/>
    <col min="14093" max="14094" width="5.140625" style="1" customWidth="1"/>
    <col min="14095" max="14095" width="1.7109375" style="1" customWidth="1"/>
    <col min="14096" max="14096" width="10.7109375" style="1" customWidth="1"/>
    <col min="14097" max="14097" width="3.5703125" style="1" customWidth="1"/>
    <col min="14098" max="14098" width="1.42578125" style="1" customWidth="1"/>
    <col min="14099" max="14099" width="7" style="1" customWidth="1"/>
    <col min="14100" max="14108" width="0" style="1" hidden="1" customWidth="1"/>
    <col min="14109" max="14109" width="9.42578125" style="1" customWidth="1"/>
    <col min="14110" max="14110" width="12.85546875" style="1" customWidth="1"/>
    <col min="14111" max="14111" width="14" style="1" customWidth="1"/>
    <col min="14112" max="14123" width="9.140625" style="1"/>
    <col min="14124" max="14144" width="0" style="1" hidden="1" customWidth="1"/>
    <col min="14145" max="14336" width="9.140625" style="1"/>
    <col min="14337" max="14337" width="7.140625" style="1" customWidth="1"/>
    <col min="14338" max="14338" width="1.42578125" style="1" customWidth="1"/>
    <col min="14339" max="14339" width="3.5703125" style="1" customWidth="1"/>
    <col min="14340" max="14340" width="3.7109375" style="1" customWidth="1"/>
    <col min="14341" max="14341" width="14.7109375" style="1" customWidth="1"/>
    <col min="14342" max="14343" width="9.5703125" style="1" customWidth="1"/>
    <col min="14344" max="14344" width="10.7109375" style="1" customWidth="1"/>
    <col min="14345" max="14345" width="6" style="1" customWidth="1"/>
    <col min="14346" max="14346" width="4.42578125" style="1" customWidth="1"/>
    <col min="14347" max="14347" width="9.85546875" style="1" customWidth="1"/>
    <col min="14348" max="14348" width="10.28515625" style="1" customWidth="1"/>
    <col min="14349" max="14350" width="5.140625" style="1" customWidth="1"/>
    <col min="14351" max="14351" width="1.7109375" style="1" customWidth="1"/>
    <col min="14352" max="14352" width="10.7109375" style="1" customWidth="1"/>
    <col min="14353" max="14353" width="3.5703125" style="1" customWidth="1"/>
    <col min="14354" max="14354" width="1.42578125" style="1" customWidth="1"/>
    <col min="14355" max="14355" width="7" style="1" customWidth="1"/>
    <col min="14356" max="14364" width="0" style="1" hidden="1" customWidth="1"/>
    <col min="14365" max="14365" width="9.42578125" style="1" customWidth="1"/>
    <col min="14366" max="14366" width="12.85546875" style="1" customWidth="1"/>
    <col min="14367" max="14367" width="14" style="1" customWidth="1"/>
    <col min="14368" max="14379" width="9.140625" style="1"/>
    <col min="14380" max="14400" width="0" style="1" hidden="1" customWidth="1"/>
    <col min="14401" max="14592" width="9.140625" style="1"/>
    <col min="14593" max="14593" width="7.140625" style="1" customWidth="1"/>
    <col min="14594" max="14594" width="1.42578125" style="1" customWidth="1"/>
    <col min="14595" max="14595" width="3.5703125" style="1" customWidth="1"/>
    <col min="14596" max="14596" width="3.7109375" style="1" customWidth="1"/>
    <col min="14597" max="14597" width="14.7109375" style="1" customWidth="1"/>
    <col min="14598" max="14599" width="9.5703125" style="1" customWidth="1"/>
    <col min="14600" max="14600" width="10.7109375" style="1" customWidth="1"/>
    <col min="14601" max="14601" width="6" style="1" customWidth="1"/>
    <col min="14602" max="14602" width="4.42578125" style="1" customWidth="1"/>
    <col min="14603" max="14603" width="9.85546875" style="1" customWidth="1"/>
    <col min="14604" max="14604" width="10.28515625" style="1" customWidth="1"/>
    <col min="14605" max="14606" width="5.140625" style="1" customWidth="1"/>
    <col min="14607" max="14607" width="1.7109375" style="1" customWidth="1"/>
    <col min="14608" max="14608" width="10.7109375" style="1" customWidth="1"/>
    <col min="14609" max="14609" width="3.5703125" style="1" customWidth="1"/>
    <col min="14610" max="14610" width="1.42578125" style="1" customWidth="1"/>
    <col min="14611" max="14611" width="7" style="1" customWidth="1"/>
    <col min="14612" max="14620" width="0" style="1" hidden="1" customWidth="1"/>
    <col min="14621" max="14621" width="9.42578125" style="1" customWidth="1"/>
    <col min="14622" max="14622" width="12.85546875" style="1" customWidth="1"/>
    <col min="14623" max="14623" width="14" style="1" customWidth="1"/>
    <col min="14624" max="14635" width="9.140625" style="1"/>
    <col min="14636" max="14656" width="0" style="1" hidden="1" customWidth="1"/>
    <col min="14657" max="14848" width="9.140625" style="1"/>
    <col min="14849" max="14849" width="7.140625" style="1" customWidth="1"/>
    <col min="14850" max="14850" width="1.42578125" style="1" customWidth="1"/>
    <col min="14851" max="14851" width="3.5703125" style="1" customWidth="1"/>
    <col min="14852" max="14852" width="3.7109375" style="1" customWidth="1"/>
    <col min="14853" max="14853" width="14.7109375" style="1" customWidth="1"/>
    <col min="14854" max="14855" width="9.5703125" style="1" customWidth="1"/>
    <col min="14856" max="14856" width="10.7109375" style="1" customWidth="1"/>
    <col min="14857" max="14857" width="6" style="1" customWidth="1"/>
    <col min="14858" max="14858" width="4.42578125" style="1" customWidth="1"/>
    <col min="14859" max="14859" width="9.85546875" style="1" customWidth="1"/>
    <col min="14860" max="14860" width="10.28515625" style="1" customWidth="1"/>
    <col min="14861" max="14862" width="5.140625" style="1" customWidth="1"/>
    <col min="14863" max="14863" width="1.7109375" style="1" customWidth="1"/>
    <col min="14864" max="14864" width="10.7109375" style="1" customWidth="1"/>
    <col min="14865" max="14865" width="3.5703125" style="1" customWidth="1"/>
    <col min="14866" max="14866" width="1.42578125" style="1" customWidth="1"/>
    <col min="14867" max="14867" width="7" style="1" customWidth="1"/>
    <col min="14868" max="14876" width="0" style="1" hidden="1" customWidth="1"/>
    <col min="14877" max="14877" width="9.42578125" style="1" customWidth="1"/>
    <col min="14878" max="14878" width="12.85546875" style="1" customWidth="1"/>
    <col min="14879" max="14879" width="14" style="1" customWidth="1"/>
    <col min="14880" max="14891" width="9.140625" style="1"/>
    <col min="14892" max="14912" width="0" style="1" hidden="1" customWidth="1"/>
    <col min="14913" max="15104" width="9.140625" style="1"/>
    <col min="15105" max="15105" width="7.140625" style="1" customWidth="1"/>
    <col min="15106" max="15106" width="1.42578125" style="1" customWidth="1"/>
    <col min="15107" max="15107" width="3.5703125" style="1" customWidth="1"/>
    <col min="15108" max="15108" width="3.7109375" style="1" customWidth="1"/>
    <col min="15109" max="15109" width="14.7109375" style="1" customWidth="1"/>
    <col min="15110" max="15111" width="9.5703125" style="1" customWidth="1"/>
    <col min="15112" max="15112" width="10.7109375" style="1" customWidth="1"/>
    <col min="15113" max="15113" width="6" style="1" customWidth="1"/>
    <col min="15114" max="15114" width="4.42578125" style="1" customWidth="1"/>
    <col min="15115" max="15115" width="9.85546875" style="1" customWidth="1"/>
    <col min="15116" max="15116" width="10.28515625" style="1" customWidth="1"/>
    <col min="15117" max="15118" width="5.140625" style="1" customWidth="1"/>
    <col min="15119" max="15119" width="1.7109375" style="1" customWidth="1"/>
    <col min="15120" max="15120" width="10.7109375" style="1" customWidth="1"/>
    <col min="15121" max="15121" width="3.5703125" style="1" customWidth="1"/>
    <col min="15122" max="15122" width="1.42578125" style="1" customWidth="1"/>
    <col min="15123" max="15123" width="7" style="1" customWidth="1"/>
    <col min="15124" max="15132" width="0" style="1" hidden="1" customWidth="1"/>
    <col min="15133" max="15133" width="9.42578125" style="1" customWidth="1"/>
    <col min="15134" max="15134" width="12.85546875" style="1" customWidth="1"/>
    <col min="15135" max="15135" width="14" style="1" customWidth="1"/>
    <col min="15136" max="15147" width="9.140625" style="1"/>
    <col min="15148" max="15168" width="0" style="1" hidden="1" customWidth="1"/>
    <col min="15169" max="15360" width="9.140625" style="1"/>
    <col min="15361" max="15361" width="7.140625" style="1" customWidth="1"/>
    <col min="15362" max="15362" width="1.42578125" style="1" customWidth="1"/>
    <col min="15363" max="15363" width="3.5703125" style="1" customWidth="1"/>
    <col min="15364" max="15364" width="3.7109375" style="1" customWidth="1"/>
    <col min="15365" max="15365" width="14.7109375" style="1" customWidth="1"/>
    <col min="15366" max="15367" width="9.5703125" style="1" customWidth="1"/>
    <col min="15368" max="15368" width="10.7109375" style="1" customWidth="1"/>
    <col min="15369" max="15369" width="6" style="1" customWidth="1"/>
    <col min="15370" max="15370" width="4.42578125" style="1" customWidth="1"/>
    <col min="15371" max="15371" width="9.85546875" style="1" customWidth="1"/>
    <col min="15372" max="15372" width="10.28515625" style="1" customWidth="1"/>
    <col min="15373" max="15374" width="5.140625" style="1" customWidth="1"/>
    <col min="15375" max="15375" width="1.7109375" style="1" customWidth="1"/>
    <col min="15376" max="15376" width="10.7109375" style="1" customWidth="1"/>
    <col min="15377" max="15377" width="3.5703125" style="1" customWidth="1"/>
    <col min="15378" max="15378" width="1.42578125" style="1" customWidth="1"/>
    <col min="15379" max="15379" width="7" style="1" customWidth="1"/>
    <col min="15380" max="15388" width="0" style="1" hidden="1" customWidth="1"/>
    <col min="15389" max="15389" width="9.42578125" style="1" customWidth="1"/>
    <col min="15390" max="15390" width="12.85546875" style="1" customWidth="1"/>
    <col min="15391" max="15391" width="14" style="1" customWidth="1"/>
    <col min="15392" max="15403" width="9.140625" style="1"/>
    <col min="15404" max="15424" width="0" style="1" hidden="1" customWidth="1"/>
    <col min="15425" max="15616" width="9.140625" style="1"/>
    <col min="15617" max="15617" width="7.140625" style="1" customWidth="1"/>
    <col min="15618" max="15618" width="1.42578125" style="1" customWidth="1"/>
    <col min="15619" max="15619" width="3.5703125" style="1" customWidth="1"/>
    <col min="15620" max="15620" width="3.7109375" style="1" customWidth="1"/>
    <col min="15621" max="15621" width="14.7109375" style="1" customWidth="1"/>
    <col min="15622" max="15623" width="9.5703125" style="1" customWidth="1"/>
    <col min="15624" max="15624" width="10.7109375" style="1" customWidth="1"/>
    <col min="15625" max="15625" width="6" style="1" customWidth="1"/>
    <col min="15626" max="15626" width="4.42578125" style="1" customWidth="1"/>
    <col min="15627" max="15627" width="9.85546875" style="1" customWidth="1"/>
    <col min="15628" max="15628" width="10.28515625" style="1" customWidth="1"/>
    <col min="15629" max="15630" width="5.140625" style="1" customWidth="1"/>
    <col min="15631" max="15631" width="1.7109375" style="1" customWidth="1"/>
    <col min="15632" max="15632" width="10.7109375" style="1" customWidth="1"/>
    <col min="15633" max="15633" width="3.5703125" style="1" customWidth="1"/>
    <col min="15634" max="15634" width="1.42578125" style="1" customWidth="1"/>
    <col min="15635" max="15635" width="7" style="1" customWidth="1"/>
    <col min="15636" max="15644" width="0" style="1" hidden="1" customWidth="1"/>
    <col min="15645" max="15645" width="9.42578125" style="1" customWidth="1"/>
    <col min="15646" max="15646" width="12.85546875" style="1" customWidth="1"/>
    <col min="15647" max="15647" width="14" style="1" customWidth="1"/>
    <col min="15648" max="15659" width="9.140625" style="1"/>
    <col min="15660" max="15680" width="0" style="1" hidden="1" customWidth="1"/>
    <col min="15681" max="15872" width="9.140625" style="1"/>
    <col min="15873" max="15873" width="7.140625" style="1" customWidth="1"/>
    <col min="15874" max="15874" width="1.42578125" style="1" customWidth="1"/>
    <col min="15875" max="15875" width="3.5703125" style="1" customWidth="1"/>
    <col min="15876" max="15876" width="3.7109375" style="1" customWidth="1"/>
    <col min="15877" max="15877" width="14.7109375" style="1" customWidth="1"/>
    <col min="15878" max="15879" width="9.5703125" style="1" customWidth="1"/>
    <col min="15880" max="15880" width="10.7109375" style="1" customWidth="1"/>
    <col min="15881" max="15881" width="6" style="1" customWidth="1"/>
    <col min="15882" max="15882" width="4.42578125" style="1" customWidth="1"/>
    <col min="15883" max="15883" width="9.85546875" style="1" customWidth="1"/>
    <col min="15884" max="15884" width="10.28515625" style="1" customWidth="1"/>
    <col min="15885" max="15886" width="5.140625" style="1" customWidth="1"/>
    <col min="15887" max="15887" width="1.7109375" style="1" customWidth="1"/>
    <col min="15888" max="15888" width="10.7109375" style="1" customWidth="1"/>
    <col min="15889" max="15889" width="3.5703125" style="1" customWidth="1"/>
    <col min="15890" max="15890" width="1.42578125" style="1" customWidth="1"/>
    <col min="15891" max="15891" width="7" style="1" customWidth="1"/>
    <col min="15892" max="15900" width="0" style="1" hidden="1" customWidth="1"/>
    <col min="15901" max="15901" width="9.42578125" style="1" customWidth="1"/>
    <col min="15902" max="15902" width="12.85546875" style="1" customWidth="1"/>
    <col min="15903" max="15903" width="14" style="1" customWidth="1"/>
    <col min="15904" max="15915" width="9.140625" style="1"/>
    <col min="15916" max="15936" width="0" style="1" hidden="1" customWidth="1"/>
    <col min="15937" max="16128" width="9.140625" style="1"/>
    <col min="16129" max="16129" width="7.140625" style="1" customWidth="1"/>
    <col min="16130" max="16130" width="1.42578125" style="1" customWidth="1"/>
    <col min="16131" max="16131" width="3.5703125" style="1" customWidth="1"/>
    <col min="16132" max="16132" width="3.7109375" style="1" customWidth="1"/>
    <col min="16133" max="16133" width="14.7109375" style="1" customWidth="1"/>
    <col min="16134" max="16135" width="9.5703125" style="1" customWidth="1"/>
    <col min="16136" max="16136" width="10.7109375" style="1" customWidth="1"/>
    <col min="16137" max="16137" width="6" style="1" customWidth="1"/>
    <col min="16138" max="16138" width="4.42578125" style="1" customWidth="1"/>
    <col min="16139" max="16139" width="9.85546875" style="1" customWidth="1"/>
    <col min="16140" max="16140" width="10.28515625" style="1" customWidth="1"/>
    <col min="16141" max="16142" width="5.140625" style="1" customWidth="1"/>
    <col min="16143" max="16143" width="1.7109375" style="1" customWidth="1"/>
    <col min="16144" max="16144" width="10.7109375" style="1" customWidth="1"/>
    <col min="16145" max="16145" width="3.5703125" style="1" customWidth="1"/>
    <col min="16146" max="16146" width="1.42578125" style="1" customWidth="1"/>
    <col min="16147" max="16147" width="7" style="1" customWidth="1"/>
    <col min="16148" max="16156" width="0" style="1" hidden="1" customWidth="1"/>
    <col min="16157" max="16157" width="9.42578125" style="1" customWidth="1"/>
    <col min="16158" max="16158" width="12.85546875" style="1" customWidth="1"/>
    <col min="16159" max="16159" width="14" style="1" customWidth="1"/>
    <col min="16160" max="16171" width="9.140625" style="1"/>
    <col min="16172" max="16192" width="0" style="1" hidden="1" customWidth="1"/>
    <col min="16193" max="16384" width="9.140625" style="1"/>
  </cols>
  <sheetData>
    <row r="1" spans="2:46" ht="6.95" customHeight="1" x14ac:dyDescent="0.3"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AT1" s="2" t="s">
        <v>0</v>
      </c>
    </row>
    <row r="2" spans="2:46" ht="36.950000000000003" customHeight="1" x14ac:dyDescent="0.3">
      <c r="B2" s="6"/>
      <c r="C2" s="108" t="s">
        <v>163</v>
      </c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7"/>
      <c r="T2" s="8" t="s">
        <v>1</v>
      </c>
      <c r="AT2" s="2" t="s">
        <v>2</v>
      </c>
    </row>
    <row r="3" spans="2:46" ht="6.95" customHeight="1" x14ac:dyDescent="0.3">
      <c r="B3" s="6"/>
      <c r="R3" s="7"/>
    </row>
    <row r="4" spans="2:46" s="9" customFormat="1" ht="32.85" customHeight="1" x14ac:dyDescent="0.25">
      <c r="B4" s="10"/>
      <c r="D4" s="11" t="s">
        <v>3</v>
      </c>
      <c r="F4" s="118" t="s">
        <v>4</v>
      </c>
      <c r="G4" s="95"/>
      <c r="H4" s="95"/>
      <c r="I4" s="95"/>
      <c r="J4" s="95"/>
      <c r="K4" s="95"/>
      <c r="L4" s="95"/>
      <c r="M4" s="95"/>
      <c r="N4" s="95"/>
      <c r="O4" s="95"/>
      <c r="P4" s="95"/>
      <c r="R4" s="12"/>
    </row>
    <row r="5" spans="2:46" s="9" customFormat="1" ht="14.45" customHeight="1" x14ac:dyDescent="0.25">
      <c r="B5" s="10"/>
      <c r="D5" s="13" t="s">
        <v>5</v>
      </c>
      <c r="F5" s="14" t="s">
        <v>6</v>
      </c>
      <c r="M5" s="13" t="s">
        <v>7</v>
      </c>
      <c r="O5" s="14" t="s">
        <v>6</v>
      </c>
      <c r="R5" s="12"/>
    </row>
    <row r="6" spans="2:46" s="9" customFormat="1" ht="14.45" customHeight="1" x14ac:dyDescent="0.25">
      <c r="B6" s="10"/>
      <c r="D6" s="13" t="s">
        <v>8</v>
      </c>
      <c r="F6" s="14" t="s">
        <v>9</v>
      </c>
      <c r="M6" s="13" t="s">
        <v>10</v>
      </c>
      <c r="O6" s="96" t="s">
        <v>161</v>
      </c>
      <c r="P6" s="95"/>
      <c r="R6" s="12"/>
    </row>
    <row r="7" spans="2:46" s="9" customFormat="1" ht="10.9" customHeight="1" x14ac:dyDescent="0.25">
      <c r="B7" s="10"/>
      <c r="R7" s="12"/>
    </row>
    <row r="8" spans="2:46" s="9" customFormat="1" ht="14.45" customHeight="1" x14ac:dyDescent="0.25">
      <c r="B8" s="10"/>
      <c r="D8" s="13" t="s">
        <v>11</v>
      </c>
      <c r="M8" s="13" t="s">
        <v>12</v>
      </c>
      <c r="O8" s="97" t="s">
        <v>6</v>
      </c>
      <c r="P8" s="95"/>
      <c r="R8" s="12"/>
    </row>
    <row r="9" spans="2:46" s="9" customFormat="1" ht="18" customHeight="1" x14ac:dyDescent="0.25">
      <c r="B9" s="10"/>
      <c r="E9" s="14" t="s">
        <v>162</v>
      </c>
      <c r="M9" s="13" t="s">
        <v>13</v>
      </c>
      <c r="O9" s="97" t="s">
        <v>6</v>
      </c>
      <c r="P9" s="95"/>
      <c r="R9" s="12"/>
    </row>
    <row r="10" spans="2:46" s="9" customFormat="1" ht="6.95" customHeight="1" x14ac:dyDescent="0.25">
      <c r="B10" s="10"/>
      <c r="R10" s="12"/>
    </row>
    <row r="11" spans="2:46" s="9" customFormat="1" ht="14.45" customHeight="1" x14ac:dyDescent="0.25">
      <c r="B11" s="10"/>
      <c r="D11" s="13" t="s">
        <v>14</v>
      </c>
      <c r="M11" s="13" t="s">
        <v>12</v>
      </c>
      <c r="O11" s="97" t="s">
        <v>6</v>
      </c>
      <c r="P11" s="95"/>
      <c r="R11" s="12"/>
    </row>
    <row r="12" spans="2:46" s="9" customFormat="1" ht="18" customHeight="1" x14ac:dyDescent="0.25">
      <c r="B12" s="10"/>
      <c r="E12" s="14" t="s">
        <v>162</v>
      </c>
      <c r="M12" s="13" t="s">
        <v>13</v>
      </c>
      <c r="O12" s="97" t="s">
        <v>6</v>
      </c>
      <c r="P12" s="95"/>
      <c r="R12" s="12"/>
    </row>
    <row r="13" spans="2:46" s="9" customFormat="1" ht="6.95" customHeight="1" x14ac:dyDescent="0.25">
      <c r="B13" s="10"/>
      <c r="R13" s="12"/>
    </row>
    <row r="14" spans="2:46" s="9" customFormat="1" ht="14.45" customHeight="1" x14ac:dyDescent="0.25">
      <c r="B14" s="10"/>
      <c r="D14" s="13" t="s">
        <v>15</v>
      </c>
      <c r="M14" s="13" t="s">
        <v>12</v>
      </c>
      <c r="O14" s="97" t="s">
        <v>6</v>
      </c>
      <c r="P14" s="95"/>
      <c r="R14" s="12"/>
    </row>
    <row r="15" spans="2:46" s="9" customFormat="1" ht="18" customHeight="1" x14ac:dyDescent="0.25">
      <c r="B15" s="10"/>
      <c r="E15" s="14" t="s">
        <v>16</v>
      </c>
      <c r="M15" s="13" t="s">
        <v>13</v>
      </c>
      <c r="O15" s="97" t="s">
        <v>6</v>
      </c>
      <c r="P15" s="95"/>
      <c r="R15" s="12"/>
    </row>
    <row r="16" spans="2:46" s="9" customFormat="1" ht="6.95" customHeight="1" x14ac:dyDescent="0.25">
      <c r="B16" s="10"/>
      <c r="R16" s="12"/>
    </row>
    <row r="17" spans="2:18" s="9" customFormat="1" ht="14.45" customHeight="1" x14ac:dyDescent="0.25">
      <c r="B17" s="10"/>
      <c r="D17" s="13" t="s">
        <v>17</v>
      </c>
      <c r="M17" s="13" t="s">
        <v>12</v>
      </c>
      <c r="O17" s="97" t="s">
        <v>6</v>
      </c>
      <c r="P17" s="95"/>
      <c r="R17" s="12"/>
    </row>
    <row r="18" spans="2:18" s="9" customFormat="1" ht="18" customHeight="1" x14ac:dyDescent="0.25">
      <c r="B18" s="10"/>
      <c r="E18" s="14" t="s">
        <v>162</v>
      </c>
      <c r="M18" s="13" t="s">
        <v>13</v>
      </c>
      <c r="O18" s="97" t="s">
        <v>6</v>
      </c>
      <c r="P18" s="95"/>
      <c r="R18" s="12"/>
    </row>
    <row r="19" spans="2:18" s="9" customFormat="1" ht="6.95" customHeight="1" x14ac:dyDescent="0.25">
      <c r="B19" s="10"/>
      <c r="R19" s="12"/>
    </row>
    <row r="20" spans="2:18" s="9" customFormat="1" ht="14.45" customHeight="1" x14ac:dyDescent="0.25">
      <c r="B20" s="10"/>
      <c r="D20" s="13" t="s">
        <v>18</v>
      </c>
      <c r="R20" s="12"/>
    </row>
    <row r="21" spans="2:18" s="9" customFormat="1" ht="22.5" customHeight="1" x14ac:dyDescent="0.25">
      <c r="B21" s="10"/>
      <c r="E21" s="114" t="s">
        <v>6</v>
      </c>
      <c r="F21" s="95"/>
      <c r="G21" s="95"/>
      <c r="H21" s="95"/>
      <c r="I21" s="95"/>
      <c r="J21" s="95"/>
      <c r="K21" s="95"/>
      <c r="L21" s="95"/>
      <c r="R21" s="12"/>
    </row>
    <row r="22" spans="2:18" s="9" customFormat="1" ht="6.95" customHeight="1" x14ac:dyDescent="0.25">
      <c r="B22" s="10"/>
      <c r="R22" s="12"/>
    </row>
    <row r="23" spans="2:18" s="9" customFormat="1" ht="6.95" customHeight="1" x14ac:dyDescent="0.25">
      <c r="B23" s="10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R23" s="12"/>
    </row>
    <row r="24" spans="2:18" s="9" customFormat="1" ht="14.45" customHeight="1" x14ac:dyDescent="0.25">
      <c r="B24" s="10"/>
      <c r="D24" s="16" t="s">
        <v>19</v>
      </c>
      <c r="M24" s="115">
        <f>N79</f>
        <v>0</v>
      </c>
      <c r="N24" s="95"/>
      <c r="O24" s="95"/>
      <c r="P24" s="95"/>
      <c r="R24" s="12"/>
    </row>
    <row r="25" spans="2:18" s="9" customFormat="1" ht="14.45" customHeight="1" x14ac:dyDescent="0.25">
      <c r="B25" s="10"/>
      <c r="D25" s="17" t="s">
        <v>20</v>
      </c>
      <c r="M25" s="115">
        <f>N83</f>
        <v>0</v>
      </c>
      <c r="N25" s="95"/>
      <c r="O25" s="95"/>
      <c r="P25" s="95"/>
      <c r="R25" s="12"/>
    </row>
    <row r="26" spans="2:18" s="9" customFormat="1" ht="6.95" customHeight="1" x14ac:dyDescent="0.25">
      <c r="B26" s="10"/>
      <c r="R26" s="12"/>
    </row>
    <row r="27" spans="2:18" s="9" customFormat="1" ht="25.35" customHeight="1" x14ac:dyDescent="0.25">
      <c r="B27" s="10"/>
      <c r="D27" s="18" t="s">
        <v>21</v>
      </c>
      <c r="M27" s="116">
        <f>ROUND(M24+M25,2)</f>
        <v>0</v>
      </c>
      <c r="N27" s="95"/>
      <c r="O27" s="95"/>
      <c r="P27" s="95"/>
      <c r="R27" s="12"/>
    </row>
    <row r="28" spans="2:18" s="9" customFormat="1" ht="6.95" customHeight="1" x14ac:dyDescent="0.25">
      <c r="B28" s="10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R28" s="12"/>
    </row>
    <row r="29" spans="2:18" s="9" customFormat="1" ht="14.45" customHeight="1" x14ac:dyDescent="0.25">
      <c r="B29" s="10"/>
      <c r="D29" s="19" t="s">
        <v>22</v>
      </c>
      <c r="E29" s="19" t="s">
        <v>23</v>
      </c>
      <c r="F29" s="20">
        <v>0.21</v>
      </c>
      <c r="G29" s="21" t="s">
        <v>24</v>
      </c>
      <c r="H29" s="110">
        <f>ROUND((SUM(BE83:BE84)+SUM(BE98:BE124)), 2)</f>
        <v>0</v>
      </c>
      <c r="I29" s="95"/>
      <c r="J29" s="95"/>
      <c r="M29" s="110">
        <f>ROUND(ROUND((SUM(BE83:BE84)+SUM(BE98:BE124)), 2)*F29, 2)</f>
        <v>0</v>
      </c>
      <c r="N29" s="95"/>
      <c r="O29" s="95"/>
      <c r="P29" s="95"/>
      <c r="R29" s="12"/>
    </row>
    <row r="30" spans="2:18" s="9" customFormat="1" ht="14.45" customHeight="1" x14ac:dyDescent="0.25">
      <c r="B30" s="10"/>
      <c r="E30" s="19" t="s">
        <v>25</v>
      </c>
      <c r="F30" s="20">
        <v>0.15</v>
      </c>
      <c r="G30" s="21" t="s">
        <v>24</v>
      </c>
      <c r="H30" s="110">
        <f>ROUND((SUM(BF83:BF84)+SUM(BF98:BF124)), 2)</f>
        <v>0</v>
      </c>
      <c r="I30" s="95"/>
      <c r="J30" s="95"/>
      <c r="M30" s="110">
        <f>ROUND(ROUND((SUM(BF83:BF84)+SUM(BF98:BF124)), 2)*F30, 2)</f>
        <v>0</v>
      </c>
      <c r="N30" s="95"/>
      <c r="O30" s="95"/>
      <c r="P30" s="95"/>
      <c r="R30" s="12"/>
    </row>
    <row r="31" spans="2:18" s="9" customFormat="1" ht="14.45" hidden="1" customHeight="1" x14ac:dyDescent="0.25">
      <c r="B31" s="10"/>
      <c r="E31" s="19" t="s">
        <v>26</v>
      </c>
      <c r="F31" s="20">
        <v>0.21</v>
      </c>
      <c r="G31" s="21" t="s">
        <v>24</v>
      </c>
      <c r="H31" s="110">
        <f>ROUND((SUM(BG83:BG84)+SUM(BG98:BG124)), 2)</f>
        <v>0</v>
      </c>
      <c r="I31" s="95"/>
      <c r="J31" s="95"/>
      <c r="M31" s="110">
        <v>0</v>
      </c>
      <c r="N31" s="95"/>
      <c r="O31" s="95"/>
      <c r="P31" s="95"/>
      <c r="R31" s="12"/>
    </row>
    <row r="32" spans="2:18" s="9" customFormat="1" ht="14.45" hidden="1" customHeight="1" x14ac:dyDescent="0.25">
      <c r="B32" s="10"/>
      <c r="E32" s="19" t="s">
        <v>27</v>
      </c>
      <c r="F32" s="20">
        <v>0.15</v>
      </c>
      <c r="G32" s="21" t="s">
        <v>24</v>
      </c>
      <c r="H32" s="110">
        <f>ROUND((SUM(BH83:BH84)+SUM(BH98:BH124)), 2)</f>
        <v>0</v>
      </c>
      <c r="I32" s="95"/>
      <c r="J32" s="95"/>
      <c r="M32" s="110">
        <v>0</v>
      </c>
      <c r="N32" s="95"/>
      <c r="O32" s="95"/>
      <c r="P32" s="95"/>
      <c r="R32" s="12"/>
    </row>
    <row r="33" spans="2:18" s="9" customFormat="1" ht="14.45" hidden="1" customHeight="1" x14ac:dyDescent="0.25">
      <c r="B33" s="10"/>
      <c r="E33" s="19" t="s">
        <v>28</v>
      </c>
      <c r="F33" s="20">
        <v>0</v>
      </c>
      <c r="G33" s="21" t="s">
        <v>24</v>
      </c>
      <c r="H33" s="110">
        <f>ROUND((SUM(BI83:BI84)+SUM(BI98:BI124)), 2)</f>
        <v>0</v>
      </c>
      <c r="I33" s="95"/>
      <c r="J33" s="95"/>
      <c r="M33" s="110">
        <v>0</v>
      </c>
      <c r="N33" s="95"/>
      <c r="O33" s="95"/>
      <c r="P33" s="95"/>
      <c r="R33" s="12"/>
    </row>
    <row r="34" spans="2:18" s="9" customFormat="1" ht="6.95" customHeight="1" x14ac:dyDescent="0.25">
      <c r="B34" s="10"/>
      <c r="R34" s="12"/>
    </row>
    <row r="35" spans="2:18" s="9" customFormat="1" ht="25.35" customHeight="1" x14ac:dyDescent="0.25">
      <c r="B35" s="10"/>
      <c r="C35" s="22"/>
      <c r="D35" s="23" t="s">
        <v>29</v>
      </c>
      <c r="E35" s="24"/>
      <c r="F35" s="24"/>
      <c r="G35" s="25" t="s">
        <v>30</v>
      </c>
      <c r="H35" s="26" t="s">
        <v>31</v>
      </c>
      <c r="I35" s="24"/>
      <c r="J35" s="24"/>
      <c r="K35" s="24"/>
      <c r="L35" s="111">
        <f>SUM(M27:M33)</f>
        <v>0</v>
      </c>
      <c r="M35" s="112"/>
      <c r="N35" s="112"/>
      <c r="O35" s="112"/>
      <c r="P35" s="113"/>
      <c r="Q35" s="22"/>
      <c r="R35" s="12"/>
    </row>
    <row r="36" spans="2:18" s="9" customFormat="1" ht="14.45" customHeight="1" x14ac:dyDescent="0.25">
      <c r="B36" s="10"/>
      <c r="R36" s="12"/>
    </row>
    <row r="37" spans="2:18" s="9" customFormat="1" ht="14.45" customHeight="1" x14ac:dyDescent="0.25">
      <c r="B37" s="10"/>
      <c r="R37" s="12"/>
    </row>
    <row r="38" spans="2:18" x14ac:dyDescent="0.3">
      <c r="B38" s="6"/>
      <c r="R38" s="7"/>
    </row>
    <row r="39" spans="2:18" x14ac:dyDescent="0.3">
      <c r="B39" s="6"/>
      <c r="R39" s="7"/>
    </row>
    <row r="40" spans="2:18" x14ac:dyDescent="0.3">
      <c r="B40" s="6"/>
      <c r="R40" s="7"/>
    </row>
    <row r="41" spans="2:18" x14ac:dyDescent="0.3">
      <c r="B41" s="6"/>
      <c r="R41" s="7"/>
    </row>
    <row r="42" spans="2:18" s="9" customFormat="1" ht="15" x14ac:dyDescent="0.25">
      <c r="B42" s="10"/>
      <c r="D42" s="27" t="s">
        <v>32</v>
      </c>
      <c r="E42" s="15"/>
      <c r="F42" s="15"/>
      <c r="G42" s="15"/>
      <c r="H42" s="28"/>
      <c r="J42" s="27" t="s">
        <v>33</v>
      </c>
      <c r="K42" s="15"/>
      <c r="L42" s="15"/>
      <c r="M42" s="15"/>
      <c r="N42" s="15"/>
      <c r="O42" s="15"/>
      <c r="P42" s="28"/>
      <c r="R42" s="12"/>
    </row>
    <row r="43" spans="2:18" x14ac:dyDescent="0.3">
      <c r="B43" s="6"/>
      <c r="D43" s="29"/>
      <c r="H43" s="30"/>
      <c r="J43" s="29"/>
      <c r="P43" s="30"/>
      <c r="R43" s="7"/>
    </row>
    <row r="44" spans="2:18" x14ac:dyDescent="0.3">
      <c r="B44" s="6"/>
      <c r="D44" s="29"/>
      <c r="H44" s="30"/>
      <c r="J44" s="29"/>
      <c r="P44" s="30"/>
      <c r="R44" s="7"/>
    </row>
    <row r="45" spans="2:18" x14ac:dyDescent="0.3">
      <c r="B45" s="6"/>
      <c r="D45" s="29"/>
      <c r="H45" s="30"/>
      <c r="J45" s="29"/>
      <c r="P45" s="30"/>
      <c r="R45" s="7"/>
    </row>
    <row r="46" spans="2:18" x14ac:dyDescent="0.3">
      <c r="B46" s="6"/>
      <c r="D46" s="29"/>
      <c r="H46" s="30"/>
      <c r="J46" s="29"/>
      <c r="P46" s="30"/>
      <c r="R46" s="7"/>
    </row>
    <row r="47" spans="2:18" x14ac:dyDescent="0.3">
      <c r="B47" s="6"/>
      <c r="D47" s="29"/>
      <c r="H47" s="30"/>
      <c r="J47" s="29"/>
      <c r="P47" s="30"/>
      <c r="R47" s="7"/>
    </row>
    <row r="48" spans="2:18" x14ac:dyDescent="0.3">
      <c r="B48" s="6"/>
      <c r="D48" s="29"/>
      <c r="H48" s="30"/>
      <c r="J48" s="29"/>
      <c r="P48" s="30"/>
      <c r="R48" s="7"/>
    </row>
    <row r="49" spans="2:18" x14ac:dyDescent="0.3">
      <c r="B49" s="6"/>
      <c r="D49" s="29"/>
      <c r="H49" s="30"/>
      <c r="J49" s="29"/>
      <c r="P49" s="30"/>
      <c r="R49" s="7"/>
    </row>
    <row r="50" spans="2:18" x14ac:dyDescent="0.3">
      <c r="B50" s="6"/>
      <c r="D50" s="29"/>
      <c r="H50" s="30"/>
      <c r="J50" s="29"/>
      <c r="P50" s="30"/>
      <c r="R50" s="7"/>
    </row>
    <row r="51" spans="2:18" s="9" customFormat="1" ht="15" x14ac:dyDescent="0.25">
      <c r="B51" s="10"/>
      <c r="D51" s="31" t="s">
        <v>34</v>
      </c>
      <c r="E51" s="32"/>
      <c r="F51" s="32"/>
      <c r="G51" s="33" t="s">
        <v>35</v>
      </c>
      <c r="H51" s="34"/>
      <c r="J51" s="31" t="s">
        <v>34</v>
      </c>
      <c r="K51" s="32"/>
      <c r="L51" s="32"/>
      <c r="M51" s="32"/>
      <c r="N51" s="33" t="s">
        <v>35</v>
      </c>
      <c r="O51" s="32"/>
      <c r="P51" s="34"/>
      <c r="R51" s="12"/>
    </row>
    <row r="52" spans="2:18" x14ac:dyDescent="0.3">
      <c r="B52" s="6"/>
      <c r="R52" s="7"/>
    </row>
    <row r="53" spans="2:18" s="9" customFormat="1" ht="15" x14ac:dyDescent="0.25">
      <c r="B53" s="10"/>
      <c r="D53" s="27" t="s">
        <v>36</v>
      </c>
      <c r="E53" s="15"/>
      <c r="F53" s="15"/>
      <c r="G53" s="15"/>
      <c r="H53" s="28"/>
      <c r="J53" s="27" t="s">
        <v>37</v>
      </c>
      <c r="K53" s="15"/>
      <c r="L53" s="15"/>
      <c r="M53" s="15"/>
      <c r="N53" s="15"/>
      <c r="O53" s="15"/>
      <c r="P53" s="28"/>
      <c r="R53" s="12"/>
    </row>
    <row r="54" spans="2:18" x14ac:dyDescent="0.3">
      <c r="B54" s="6"/>
      <c r="D54" s="29"/>
      <c r="H54" s="30"/>
      <c r="J54" s="29"/>
      <c r="P54" s="30"/>
      <c r="R54" s="7"/>
    </row>
    <row r="55" spans="2:18" x14ac:dyDescent="0.3">
      <c r="B55" s="6"/>
      <c r="D55" s="29"/>
      <c r="H55" s="30"/>
      <c r="J55" s="29"/>
      <c r="P55" s="30"/>
      <c r="R55" s="7"/>
    </row>
    <row r="56" spans="2:18" x14ac:dyDescent="0.3">
      <c r="B56" s="6"/>
      <c r="D56" s="29"/>
      <c r="H56" s="30"/>
      <c r="J56" s="29"/>
      <c r="P56" s="30"/>
      <c r="R56" s="7"/>
    </row>
    <row r="57" spans="2:18" x14ac:dyDescent="0.3">
      <c r="B57" s="6"/>
      <c r="D57" s="29"/>
      <c r="H57" s="30"/>
      <c r="J57" s="29"/>
      <c r="P57" s="30"/>
      <c r="R57" s="7"/>
    </row>
    <row r="58" spans="2:18" x14ac:dyDescent="0.3">
      <c r="B58" s="6"/>
      <c r="D58" s="29"/>
      <c r="H58" s="30"/>
      <c r="J58" s="29"/>
      <c r="P58" s="30"/>
      <c r="R58" s="7"/>
    </row>
    <row r="59" spans="2:18" x14ac:dyDescent="0.3">
      <c r="B59" s="6"/>
      <c r="D59" s="29"/>
      <c r="H59" s="30"/>
      <c r="J59" s="29"/>
      <c r="P59" s="30"/>
      <c r="R59" s="7"/>
    </row>
    <row r="60" spans="2:18" x14ac:dyDescent="0.3">
      <c r="B60" s="6"/>
      <c r="D60" s="29"/>
      <c r="H60" s="30"/>
      <c r="J60" s="29"/>
      <c r="P60" s="30"/>
      <c r="R60" s="7"/>
    </row>
    <row r="61" spans="2:18" x14ac:dyDescent="0.3">
      <c r="B61" s="6"/>
      <c r="D61" s="29"/>
      <c r="H61" s="30"/>
      <c r="J61" s="29"/>
      <c r="P61" s="30"/>
      <c r="R61" s="7"/>
    </row>
    <row r="62" spans="2:18" s="9" customFormat="1" ht="15" x14ac:dyDescent="0.25">
      <c r="B62" s="10"/>
      <c r="D62" s="31" t="s">
        <v>34</v>
      </c>
      <c r="E62" s="32"/>
      <c r="F62" s="32"/>
      <c r="G62" s="33" t="s">
        <v>35</v>
      </c>
      <c r="H62" s="34"/>
      <c r="J62" s="31" t="s">
        <v>34</v>
      </c>
      <c r="K62" s="32"/>
      <c r="L62" s="32"/>
      <c r="M62" s="32"/>
      <c r="N62" s="33" t="s">
        <v>35</v>
      </c>
      <c r="O62" s="32"/>
      <c r="P62" s="34"/>
      <c r="R62" s="12"/>
    </row>
    <row r="63" spans="2:18" s="9" customFormat="1" ht="14.45" customHeight="1" x14ac:dyDescent="0.25"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7"/>
    </row>
    <row r="67" spans="2:47" s="9" customFormat="1" ht="6.95" customHeight="1" x14ac:dyDescent="0.25"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40"/>
    </row>
    <row r="68" spans="2:47" s="9" customFormat="1" ht="36.950000000000003" customHeight="1" x14ac:dyDescent="0.25">
      <c r="B68" s="10"/>
      <c r="C68" s="108" t="s">
        <v>164</v>
      </c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12"/>
    </row>
    <row r="69" spans="2:47" s="9" customFormat="1" ht="6.95" customHeight="1" x14ac:dyDescent="0.25">
      <c r="B69" s="10"/>
      <c r="R69" s="12"/>
    </row>
    <row r="70" spans="2:47" s="9" customFormat="1" ht="36.950000000000003" customHeight="1" x14ac:dyDescent="0.25">
      <c r="B70" s="10"/>
      <c r="C70" s="41" t="s">
        <v>3</v>
      </c>
      <c r="F70" s="94" t="str">
        <f>F4</f>
        <v>Rekonstrukce bývalého učitelského domu č 291/49 na ulici Škrobálkova</v>
      </c>
      <c r="G70" s="95"/>
      <c r="H70" s="95"/>
      <c r="I70" s="95"/>
      <c r="J70" s="95"/>
      <c r="K70" s="95"/>
      <c r="L70" s="95"/>
      <c r="M70" s="95"/>
      <c r="N70" s="95"/>
      <c r="O70" s="95"/>
      <c r="P70" s="95"/>
      <c r="R70" s="12"/>
    </row>
    <row r="71" spans="2:47" s="9" customFormat="1" ht="6.95" customHeight="1" x14ac:dyDescent="0.25">
      <c r="B71" s="10"/>
      <c r="R71" s="12"/>
    </row>
    <row r="72" spans="2:47" s="9" customFormat="1" ht="18" customHeight="1" x14ac:dyDescent="0.25">
      <c r="B72" s="10"/>
      <c r="C72" s="13" t="s">
        <v>8</v>
      </c>
      <c r="F72" s="14" t="str">
        <f>F6</f>
        <v>Ostrava</v>
      </c>
      <c r="K72" s="13" t="s">
        <v>10</v>
      </c>
      <c r="M72" s="96" t="str">
        <f>IF(O6="","",O6)</f>
        <v>1. 7. 2019</v>
      </c>
      <c r="N72" s="95"/>
      <c r="O72" s="95"/>
      <c r="P72" s="95"/>
      <c r="R72" s="12"/>
    </row>
    <row r="73" spans="2:47" s="9" customFormat="1" ht="6.95" customHeight="1" x14ac:dyDescent="0.25">
      <c r="B73" s="10"/>
      <c r="R73" s="12"/>
    </row>
    <row r="74" spans="2:47" s="9" customFormat="1" ht="15" x14ac:dyDescent="0.25">
      <c r="B74" s="10"/>
      <c r="C74" s="13" t="s">
        <v>11</v>
      </c>
      <c r="F74" s="14" t="str">
        <f>E9</f>
        <v xml:space="preserve"> </v>
      </c>
      <c r="K74" s="13" t="s">
        <v>15</v>
      </c>
      <c r="M74" s="97" t="str">
        <f>E15</f>
        <v>Ing. Ivana Máchová</v>
      </c>
      <c r="N74" s="95"/>
      <c r="O74" s="95"/>
      <c r="P74" s="95"/>
      <c r="Q74" s="95"/>
      <c r="R74" s="12"/>
    </row>
    <row r="75" spans="2:47" s="9" customFormat="1" ht="14.45" customHeight="1" x14ac:dyDescent="0.25">
      <c r="B75" s="10"/>
      <c r="C75" s="13" t="s">
        <v>14</v>
      </c>
      <c r="F75" s="14" t="str">
        <f>IF(E12="","",E12)</f>
        <v xml:space="preserve"> </v>
      </c>
      <c r="K75" s="13" t="s">
        <v>17</v>
      </c>
      <c r="M75" s="97" t="str">
        <f>E18</f>
        <v xml:space="preserve"> </v>
      </c>
      <c r="N75" s="95"/>
      <c r="O75" s="95"/>
      <c r="P75" s="95"/>
      <c r="Q75" s="95"/>
      <c r="R75" s="12"/>
    </row>
    <row r="76" spans="2:47" s="9" customFormat="1" ht="10.35" customHeight="1" x14ac:dyDescent="0.25">
      <c r="B76" s="10"/>
      <c r="R76" s="12"/>
    </row>
    <row r="77" spans="2:47" s="9" customFormat="1" ht="29.25" customHeight="1" x14ac:dyDescent="0.25">
      <c r="B77" s="10"/>
      <c r="C77" s="109" t="s">
        <v>38</v>
      </c>
      <c r="D77" s="107"/>
      <c r="E77" s="107"/>
      <c r="F77" s="107"/>
      <c r="G77" s="107"/>
      <c r="H77" s="22"/>
      <c r="I77" s="22"/>
      <c r="J77" s="22"/>
      <c r="K77" s="22"/>
      <c r="L77" s="22"/>
      <c r="M77" s="22"/>
      <c r="N77" s="109" t="s">
        <v>39</v>
      </c>
      <c r="O77" s="95"/>
      <c r="P77" s="95"/>
      <c r="Q77" s="95"/>
      <c r="R77" s="12"/>
    </row>
    <row r="78" spans="2:47" s="9" customFormat="1" ht="10.35" customHeight="1" x14ac:dyDescent="0.25">
      <c r="B78" s="10"/>
      <c r="R78" s="12"/>
    </row>
    <row r="79" spans="2:47" s="9" customFormat="1" ht="29.25" customHeight="1" x14ac:dyDescent="0.25">
      <c r="B79" s="10"/>
      <c r="C79" s="42" t="s">
        <v>40</v>
      </c>
      <c r="N79" s="102">
        <f>N98</f>
        <v>0</v>
      </c>
      <c r="O79" s="95"/>
      <c r="P79" s="95"/>
      <c r="Q79" s="95"/>
      <c r="R79" s="12"/>
      <c r="AU79" s="2" t="s">
        <v>41</v>
      </c>
    </row>
    <row r="80" spans="2:47" s="43" customFormat="1" ht="24.95" customHeight="1" x14ac:dyDescent="0.25">
      <c r="B80" s="44"/>
      <c r="D80" s="45" t="s">
        <v>42</v>
      </c>
      <c r="N80" s="103">
        <f>N99</f>
        <v>0</v>
      </c>
      <c r="O80" s="104"/>
      <c r="P80" s="104"/>
      <c r="Q80" s="104"/>
      <c r="R80" s="46"/>
    </row>
    <row r="81" spans="2:21" s="43" customFormat="1" ht="24.95" customHeight="1" x14ac:dyDescent="0.25">
      <c r="B81" s="44"/>
      <c r="D81" s="45" t="s">
        <v>43</v>
      </c>
      <c r="N81" s="103">
        <f>N104</f>
        <v>0</v>
      </c>
      <c r="O81" s="104"/>
      <c r="P81" s="104"/>
      <c r="Q81" s="104"/>
      <c r="R81" s="46"/>
    </row>
    <row r="82" spans="2:21" s="9" customFormat="1" ht="21.75" customHeight="1" x14ac:dyDescent="0.25">
      <c r="B82" s="10"/>
      <c r="R82" s="12"/>
    </row>
    <row r="83" spans="2:21" s="9" customFormat="1" ht="29.25" customHeight="1" x14ac:dyDescent="0.25">
      <c r="B83" s="10"/>
      <c r="C83" s="42" t="s">
        <v>44</v>
      </c>
      <c r="N83" s="105">
        <v>0</v>
      </c>
      <c r="O83" s="95"/>
      <c r="P83" s="95"/>
      <c r="Q83" s="95"/>
      <c r="R83" s="12"/>
      <c r="T83" s="47"/>
      <c r="U83" s="48" t="s">
        <v>22</v>
      </c>
    </row>
    <row r="84" spans="2:21" s="9" customFormat="1" ht="18" customHeight="1" x14ac:dyDescent="0.25">
      <c r="B84" s="10"/>
      <c r="R84" s="12"/>
    </row>
    <row r="85" spans="2:21" s="9" customFormat="1" ht="29.25" customHeight="1" x14ac:dyDescent="0.25">
      <c r="B85" s="10"/>
      <c r="C85" s="49" t="s">
        <v>45</v>
      </c>
      <c r="D85" s="22"/>
      <c r="E85" s="22"/>
      <c r="F85" s="22"/>
      <c r="G85" s="22"/>
      <c r="H85" s="22"/>
      <c r="I85" s="22"/>
      <c r="J85" s="22"/>
      <c r="K85" s="22"/>
      <c r="L85" s="106">
        <f>ROUND(SUM(N79+N83),2)</f>
        <v>0</v>
      </c>
      <c r="M85" s="107"/>
      <c r="N85" s="107"/>
      <c r="O85" s="107"/>
      <c r="P85" s="107"/>
      <c r="Q85" s="107"/>
      <c r="R85" s="12"/>
    </row>
    <row r="86" spans="2:21" s="9" customFormat="1" ht="6.95" customHeight="1" x14ac:dyDescent="0.25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7"/>
    </row>
    <row r="88" spans="2:21" s="9" customFormat="1" ht="36.950000000000003" customHeight="1" x14ac:dyDescent="0.25">
      <c r="B88" s="10"/>
      <c r="C88" s="108" t="s">
        <v>165</v>
      </c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12"/>
    </row>
    <row r="89" spans="2:21" s="9" customFormat="1" ht="6.95" customHeight="1" x14ac:dyDescent="0.25">
      <c r="B89" s="10"/>
      <c r="R89" s="12"/>
    </row>
    <row r="90" spans="2:21" s="9" customFormat="1" ht="36.950000000000003" customHeight="1" x14ac:dyDescent="0.25">
      <c r="B90" s="10"/>
      <c r="C90" s="41" t="s">
        <v>3</v>
      </c>
      <c r="F90" s="94" t="str">
        <f>F4</f>
        <v>Rekonstrukce bývalého učitelského domu č 291/49 na ulici Škrobálkova</v>
      </c>
      <c r="G90" s="95"/>
      <c r="H90" s="95"/>
      <c r="I90" s="95"/>
      <c r="J90" s="95"/>
      <c r="K90" s="95"/>
      <c r="L90" s="95"/>
      <c r="M90" s="95"/>
      <c r="N90" s="95"/>
      <c r="O90" s="95"/>
      <c r="P90" s="95"/>
      <c r="R90" s="12"/>
    </row>
    <row r="91" spans="2:21" s="9" customFormat="1" ht="6.95" customHeight="1" x14ac:dyDescent="0.25">
      <c r="B91" s="10"/>
      <c r="R91" s="12"/>
    </row>
    <row r="92" spans="2:21" s="9" customFormat="1" ht="18" customHeight="1" x14ac:dyDescent="0.25">
      <c r="B92" s="10"/>
      <c r="C92" s="13" t="s">
        <v>8</v>
      </c>
      <c r="F92" s="14" t="str">
        <f>F6</f>
        <v>Ostrava</v>
      </c>
      <c r="K92" s="13" t="s">
        <v>10</v>
      </c>
      <c r="M92" s="96" t="str">
        <f>IF(O6="","",O6)</f>
        <v>1. 7. 2019</v>
      </c>
      <c r="N92" s="95"/>
      <c r="O92" s="95"/>
      <c r="P92" s="95"/>
      <c r="R92" s="12"/>
    </row>
    <row r="93" spans="2:21" s="9" customFormat="1" ht="6.95" customHeight="1" x14ac:dyDescent="0.25">
      <c r="B93" s="10"/>
      <c r="R93" s="12"/>
    </row>
    <row r="94" spans="2:21" s="9" customFormat="1" ht="15" x14ac:dyDescent="0.25">
      <c r="B94" s="10"/>
      <c r="C94" s="13" t="s">
        <v>11</v>
      </c>
      <c r="F94" s="14" t="str">
        <f>E9</f>
        <v xml:space="preserve"> </v>
      </c>
      <c r="K94" s="13" t="s">
        <v>15</v>
      </c>
      <c r="M94" s="97" t="str">
        <f>E15</f>
        <v>Ing. Ivana Máchová</v>
      </c>
      <c r="N94" s="95"/>
      <c r="O94" s="95"/>
      <c r="P94" s="95"/>
      <c r="Q94" s="95"/>
      <c r="R94" s="12"/>
    </row>
    <row r="95" spans="2:21" s="9" customFormat="1" ht="14.45" customHeight="1" x14ac:dyDescent="0.25">
      <c r="B95" s="10"/>
      <c r="C95" s="13" t="s">
        <v>14</v>
      </c>
      <c r="F95" s="14" t="str">
        <f>IF(E12="","",E12)</f>
        <v xml:space="preserve"> </v>
      </c>
      <c r="K95" s="13" t="s">
        <v>17</v>
      </c>
      <c r="M95" s="97" t="str">
        <f>E18</f>
        <v xml:space="preserve"> </v>
      </c>
      <c r="N95" s="95"/>
      <c r="O95" s="95"/>
      <c r="P95" s="95"/>
      <c r="Q95" s="95"/>
      <c r="R95" s="12"/>
    </row>
    <row r="96" spans="2:21" s="9" customFormat="1" ht="10.35" customHeight="1" x14ac:dyDescent="0.25">
      <c r="B96" s="10"/>
      <c r="R96" s="12"/>
    </row>
    <row r="97" spans="2:65" s="50" customFormat="1" ht="29.25" customHeight="1" x14ac:dyDescent="0.25">
      <c r="B97" s="51"/>
      <c r="C97" s="52" t="s">
        <v>46</v>
      </c>
      <c r="D97" s="53" t="s">
        <v>47</v>
      </c>
      <c r="E97" s="53" t="s">
        <v>48</v>
      </c>
      <c r="F97" s="98" t="s">
        <v>49</v>
      </c>
      <c r="G97" s="99"/>
      <c r="H97" s="99"/>
      <c r="I97" s="99"/>
      <c r="J97" s="53" t="s">
        <v>50</v>
      </c>
      <c r="K97" s="53" t="s">
        <v>51</v>
      </c>
      <c r="L97" s="100" t="s">
        <v>52</v>
      </c>
      <c r="M97" s="99"/>
      <c r="N97" s="98" t="s">
        <v>39</v>
      </c>
      <c r="O97" s="99"/>
      <c r="P97" s="99"/>
      <c r="Q97" s="101"/>
      <c r="R97" s="54"/>
      <c r="T97" s="55" t="s">
        <v>53</v>
      </c>
      <c r="U97" s="56" t="s">
        <v>22</v>
      </c>
      <c r="V97" s="56" t="s">
        <v>54</v>
      </c>
      <c r="W97" s="56" t="s">
        <v>55</v>
      </c>
      <c r="X97" s="56" t="s">
        <v>56</v>
      </c>
      <c r="Y97" s="56" t="s">
        <v>57</v>
      </c>
      <c r="Z97" s="56" t="s">
        <v>58</v>
      </c>
      <c r="AA97" s="57" t="s">
        <v>59</v>
      </c>
    </row>
    <row r="98" spans="2:65" s="9" customFormat="1" ht="29.25" customHeight="1" x14ac:dyDescent="0.35">
      <c r="B98" s="10"/>
      <c r="C98" s="58" t="s">
        <v>19</v>
      </c>
      <c r="N98" s="90">
        <f>BK98</f>
        <v>0</v>
      </c>
      <c r="O98" s="91"/>
      <c r="P98" s="91"/>
      <c r="Q98" s="91"/>
      <c r="R98" s="12"/>
      <c r="T98" s="59"/>
      <c r="U98" s="15"/>
      <c r="V98" s="15"/>
      <c r="W98" s="60">
        <f>W99+W104</f>
        <v>0</v>
      </c>
      <c r="X98" s="15"/>
      <c r="Y98" s="60">
        <f>Y99+Y104</f>
        <v>0</v>
      </c>
      <c r="Z98" s="15"/>
      <c r="AA98" s="61">
        <f>AA99+AA104</f>
        <v>0</v>
      </c>
      <c r="AT98" s="2" t="s">
        <v>60</v>
      </c>
      <c r="AU98" s="2" t="s">
        <v>41</v>
      </c>
      <c r="BK98" s="62">
        <f>BK99+BK104</f>
        <v>0</v>
      </c>
    </row>
    <row r="99" spans="2:65" s="63" customFormat="1" ht="37.35" customHeight="1" x14ac:dyDescent="0.35">
      <c r="B99" s="64"/>
      <c r="D99" s="65" t="s">
        <v>42</v>
      </c>
      <c r="E99" s="65"/>
      <c r="F99" s="65"/>
      <c r="G99" s="65"/>
      <c r="H99" s="65"/>
      <c r="I99" s="65"/>
      <c r="J99" s="65"/>
      <c r="K99" s="65"/>
      <c r="L99" s="65"/>
      <c r="M99" s="65"/>
      <c r="N99" s="92">
        <f>BK99</f>
        <v>0</v>
      </c>
      <c r="O99" s="93"/>
      <c r="P99" s="93"/>
      <c r="Q99" s="93"/>
      <c r="R99" s="66"/>
      <c r="T99" s="67"/>
      <c r="W99" s="68">
        <f>SUM(W100:W103)</f>
        <v>0</v>
      </c>
      <c r="Y99" s="68">
        <f>SUM(Y100:Y103)</f>
        <v>0</v>
      </c>
      <c r="AA99" s="69">
        <f>SUM(AA100:AA103)</f>
        <v>0</v>
      </c>
      <c r="AR99" s="70" t="s">
        <v>61</v>
      </c>
      <c r="AT99" s="71" t="s">
        <v>60</v>
      </c>
      <c r="AU99" s="71" t="s">
        <v>62</v>
      </c>
      <c r="AY99" s="70" t="s">
        <v>63</v>
      </c>
      <c r="BK99" s="72">
        <f>SUM(BK100:BK103)</f>
        <v>0</v>
      </c>
    </row>
    <row r="100" spans="2:65" s="9" customFormat="1" ht="31.5" customHeight="1" x14ac:dyDescent="0.25">
      <c r="B100" s="10"/>
      <c r="C100" s="73" t="s">
        <v>61</v>
      </c>
      <c r="D100" s="73" t="s">
        <v>64</v>
      </c>
      <c r="E100" s="74" t="s">
        <v>65</v>
      </c>
      <c r="F100" s="85" t="s">
        <v>66</v>
      </c>
      <c r="G100" s="86"/>
      <c r="H100" s="86"/>
      <c r="I100" s="86"/>
      <c r="J100" s="75" t="s">
        <v>67</v>
      </c>
      <c r="K100" s="76">
        <v>1</v>
      </c>
      <c r="L100" s="87">
        <v>0</v>
      </c>
      <c r="M100" s="86"/>
      <c r="N100" s="87">
        <f t="shared" ref="N100:N101" si="0">ROUND(L100*K100,2)</f>
        <v>0</v>
      </c>
      <c r="O100" s="86"/>
      <c r="P100" s="86"/>
      <c r="Q100" s="86"/>
      <c r="R100" s="12"/>
      <c r="T100" s="77" t="s">
        <v>6</v>
      </c>
      <c r="U100" s="78" t="s">
        <v>23</v>
      </c>
      <c r="V100" s="79">
        <v>0</v>
      </c>
      <c r="W100" s="79">
        <f>V100*K100</f>
        <v>0</v>
      </c>
      <c r="X100" s="79">
        <v>0</v>
      </c>
      <c r="Y100" s="79">
        <f>X100*K100</f>
        <v>0</v>
      </c>
      <c r="Z100" s="79">
        <v>0</v>
      </c>
      <c r="AA100" s="80">
        <f>Z100*K100</f>
        <v>0</v>
      </c>
      <c r="AR100" s="2" t="s">
        <v>68</v>
      </c>
      <c r="AT100" s="2" t="s">
        <v>64</v>
      </c>
      <c r="AU100" s="2" t="s">
        <v>61</v>
      </c>
      <c r="AY100" s="2" t="s">
        <v>63</v>
      </c>
      <c r="BE100" s="81">
        <f>IF(U100="základní",N100,0)</f>
        <v>0</v>
      </c>
      <c r="BF100" s="81">
        <f>IF(U100="snížená",N100,0)</f>
        <v>0</v>
      </c>
      <c r="BG100" s="81">
        <f>IF(U100="zákl. přenesená",N100,0)</f>
        <v>0</v>
      </c>
      <c r="BH100" s="81">
        <f>IF(U100="sníž. přenesená",N100,0)</f>
        <v>0</v>
      </c>
      <c r="BI100" s="81">
        <f>IF(U100="nulová",N100,0)</f>
        <v>0</v>
      </c>
      <c r="BJ100" s="2" t="s">
        <v>61</v>
      </c>
      <c r="BK100" s="81">
        <f>ROUND(L100*K100,2)</f>
        <v>0</v>
      </c>
      <c r="BL100" s="2" t="s">
        <v>68</v>
      </c>
      <c r="BM100" s="2" t="s">
        <v>69</v>
      </c>
    </row>
    <row r="101" spans="2:65" s="9" customFormat="1" ht="44.25" customHeight="1" x14ac:dyDescent="0.25">
      <c r="B101" s="10"/>
      <c r="C101" s="73" t="s">
        <v>0</v>
      </c>
      <c r="D101" s="73" t="s">
        <v>64</v>
      </c>
      <c r="E101" s="74" t="s">
        <v>70</v>
      </c>
      <c r="F101" s="85" t="s">
        <v>71</v>
      </c>
      <c r="G101" s="86"/>
      <c r="H101" s="86"/>
      <c r="I101" s="86"/>
      <c r="J101" s="75" t="s">
        <v>67</v>
      </c>
      <c r="K101" s="76">
        <v>1</v>
      </c>
      <c r="L101" s="87">
        <v>0</v>
      </c>
      <c r="M101" s="86"/>
      <c r="N101" s="87">
        <f t="shared" si="0"/>
        <v>0</v>
      </c>
      <c r="O101" s="86"/>
      <c r="P101" s="86"/>
      <c r="Q101" s="86"/>
      <c r="R101" s="12"/>
      <c r="T101" s="77" t="s">
        <v>6</v>
      </c>
      <c r="U101" s="78" t="s">
        <v>23</v>
      </c>
      <c r="V101" s="79">
        <v>0</v>
      </c>
      <c r="W101" s="79">
        <f>V101*K101</f>
        <v>0</v>
      </c>
      <c r="X101" s="79">
        <v>0</v>
      </c>
      <c r="Y101" s="79">
        <f>X101*K101</f>
        <v>0</v>
      </c>
      <c r="Z101" s="79">
        <v>0</v>
      </c>
      <c r="AA101" s="80">
        <f>Z101*K101</f>
        <v>0</v>
      </c>
      <c r="AR101" s="2" t="s">
        <v>68</v>
      </c>
      <c r="AT101" s="2" t="s">
        <v>64</v>
      </c>
      <c r="AU101" s="2" t="s">
        <v>61</v>
      </c>
      <c r="AY101" s="2" t="s">
        <v>63</v>
      </c>
      <c r="BE101" s="81">
        <f>IF(U101="základní",N101,0)</f>
        <v>0</v>
      </c>
      <c r="BF101" s="81">
        <f>IF(U101="snížená",N101,0)</f>
        <v>0</v>
      </c>
      <c r="BG101" s="81">
        <f>IF(U101="zákl. přenesená",N101,0)</f>
        <v>0</v>
      </c>
      <c r="BH101" s="81">
        <f>IF(U101="sníž. přenesená",N101,0)</f>
        <v>0</v>
      </c>
      <c r="BI101" s="81">
        <f>IF(U101="nulová",N101,0)</f>
        <v>0</v>
      </c>
      <c r="BJ101" s="2" t="s">
        <v>61</v>
      </c>
      <c r="BK101" s="81">
        <f>ROUND(L101*K101,2)</f>
        <v>0</v>
      </c>
      <c r="BL101" s="2" t="s">
        <v>68</v>
      </c>
      <c r="BM101" s="2" t="s">
        <v>72</v>
      </c>
    </row>
    <row r="102" spans="2:65" s="9" customFormat="1" ht="22.5" customHeight="1" x14ac:dyDescent="0.25">
      <c r="B102" s="10"/>
      <c r="C102" s="73" t="s">
        <v>73</v>
      </c>
      <c r="D102" s="73" t="s">
        <v>64</v>
      </c>
      <c r="E102" s="74" t="s">
        <v>74</v>
      </c>
      <c r="F102" s="85" t="s">
        <v>75</v>
      </c>
      <c r="G102" s="86"/>
      <c r="H102" s="86"/>
      <c r="I102" s="86"/>
      <c r="J102" s="75" t="s">
        <v>67</v>
      </c>
      <c r="K102" s="76">
        <v>1</v>
      </c>
      <c r="L102" s="87">
        <v>0</v>
      </c>
      <c r="M102" s="86"/>
      <c r="N102" s="87">
        <f>ROUND(L102*K102,2)</f>
        <v>0</v>
      </c>
      <c r="O102" s="86"/>
      <c r="P102" s="86"/>
      <c r="Q102" s="86"/>
      <c r="R102" s="12"/>
      <c r="T102" s="77" t="s">
        <v>6</v>
      </c>
      <c r="U102" s="78" t="s">
        <v>23</v>
      </c>
      <c r="V102" s="79">
        <v>0</v>
      </c>
      <c r="W102" s="79">
        <f>V102*K102</f>
        <v>0</v>
      </c>
      <c r="X102" s="79">
        <v>0</v>
      </c>
      <c r="Y102" s="79">
        <f>X102*K102</f>
        <v>0</v>
      </c>
      <c r="Z102" s="79">
        <v>0</v>
      </c>
      <c r="AA102" s="80">
        <f>Z102*K102</f>
        <v>0</v>
      </c>
      <c r="AR102" s="2" t="s">
        <v>68</v>
      </c>
      <c r="AT102" s="2" t="s">
        <v>64</v>
      </c>
      <c r="AU102" s="2" t="s">
        <v>61</v>
      </c>
      <c r="AY102" s="2" t="s">
        <v>63</v>
      </c>
      <c r="BE102" s="81">
        <f>IF(U102="základní",N102,0)</f>
        <v>0</v>
      </c>
      <c r="BF102" s="81">
        <f>IF(U102="snížená",N102,0)</f>
        <v>0</v>
      </c>
      <c r="BG102" s="81">
        <f>IF(U102="zákl. přenesená",N102,0)</f>
        <v>0</v>
      </c>
      <c r="BH102" s="81">
        <f>IF(U102="sníž. přenesená",N102,0)</f>
        <v>0</v>
      </c>
      <c r="BI102" s="81">
        <f>IF(U102="nulová",N102,0)</f>
        <v>0</v>
      </c>
      <c r="BJ102" s="2" t="s">
        <v>61</v>
      </c>
      <c r="BK102" s="81">
        <f>ROUND(L102*K102,2)</f>
        <v>0</v>
      </c>
      <c r="BL102" s="2" t="s">
        <v>68</v>
      </c>
      <c r="BM102" s="2" t="s">
        <v>76</v>
      </c>
    </row>
    <row r="103" spans="2:65" s="9" customFormat="1" ht="22.5" customHeight="1" x14ac:dyDescent="0.25">
      <c r="B103" s="10"/>
      <c r="C103" s="73" t="s">
        <v>68</v>
      </c>
      <c r="D103" s="73" t="s">
        <v>64</v>
      </c>
      <c r="E103" s="74" t="s">
        <v>77</v>
      </c>
      <c r="F103" s="85" t="s">
        <v>78</v>
      </c>
      <c r="G103" s="86"/>
      <c r="H103" s="86"/>
      <c r="I103" s="86"/>
      <c r="J103" s="75" t="s">
        <v>67</v>
      </c>
      <c r="K103" s="76">
        <v>1</v>
      </c>
      <c r="L103" s="87">
        <v>0</v>
      </c>
      <c r="M103" s="86"/>
      <c r="N103" s="87">
        <f>ROUND(L103*K103,2)</f>
        <v>0</v>
      </c>
      <c r="O103" s="86"/>
      <c r="P103" s="86"/>
      <c r="Q103" s="86"/>
      <c r="R103" s="12"/>
      <c r="T103" s="77" t="s">
        <v>6</v>
      </c>
      <c r="U103" s="78" t="s">
        <v>23</v>
      </c>
      <c r="V103" s="79">
        <v>0</v>
      </c>
      <c r="W103" s="79">
        <f>V103*K103</f>
        <v>0</v>
      </c>
      <c r="X103" s="79">
        <v>0</v>
      </c>
      <c r="Y103" s="79">
        <f>X103*K103</f>
        <v>0</v>
      </c>
      <c r="Z103" s="79">
        <v>0</v>
      </c>
      <c r="AA103" s="80">
        <f>Z103*K103</f>
        <v>0</v>
      </c>
      <c r="AR103" s="2" t="s">
        <v>68</v>
      </c>
      <c r="AT103" s="2" t="s">
        <v>64</v>
      </c>
      <c r="AU103" s="2" t="s">
        <v>61</v>
      </c>
      <c r="AY103" s="2" t="s">
        <v>63</v>
      </c>
      <c r="BE103" s="81">
        <f>IF(U103="základní",N103,0)</f>
        <v>0</v>
      </c>
      <c r="BF103" s="81">
        <f>IF(U103="snížená",N103,0)</f>
        <v>0</v>
      </c>
      <c r="BG103" s="81">
        <f>IF(U103="zákl. přenesená",N103,0)</f>
        <v>0</v>
      </c>
      <c r="BH103" s="81">
        <f>IF(U103="sníž. přenesená",N103,0)</f>
        <v>0</v>
      </c>
      <c r="BI103" s="81">
        <f>IF(U103="nulová",N103,0)</f>
        <v>0</v>
      </c>
      <c r="BJ103" s="2" t="s">
        <v>61</v>
      </c>
      <c r="BK103" s="81">
        <f>ROUND(L103*K103,2)</f>
        <v>0</v>
      </c>
      <c r="BL103" s="2" t="s">
        <v>68</v>
      </c>
      <c r="BM103" s="2" t="s">
        <v>79</v>
      </c>
    </row>
    <row r="104" spans="2:65" s="63" customFormat="1" ht="37.35" customHeight="1" x14ac:dyDescent="0.35">
      <c r="B104" s="64"/>
      <c r="D104" s="65" t="s">
        <v>43</v>
      </c>
      <c r="E104" s="65"/>
      <c r="F104" s="65"/>
      <c r="G104" s="65"/>
      <c r="H104" s="65"/>
      <c r="I104" s="65"/>
      <c r="J104" s="65"/>
      <c r="K104" s="65"/>
      <c r="L104" s="65"/>
      <c r="M104" s="65"/>
      <c r="N104" s="88">
        <f>BK104</f>
        <v>0</v>
      </c>
      <c r="O104" s="89"/>
      <c r="P104" s="89"/>
      <c r="Q104" s="89"/>
      <c r="R104" s="66"/>
      <c r="T104" s="67"/>
      <c r="W104" s="68">
        <f>SUM(W105:W124)</f>
        <v>0</v>
      </c>
      <c r="Y104" s="68">
        <f>SUM(Y105:Y124)</f>
        <v>0</v>
      </c>
      <c r="AA104" s="69">
        <f>SUM(AA105:AA124)</f>
        <v>0</v>
      </c>
      <c r="AR104" s="70" t="s">
        <v>0</v>
      </c>
      <c r="AT104" s="71" t="s">
        <v>60</v>
      </c>
      <c r="AU104" s="71" t="s">
        <v>62</v>
      </c>
      <c r="AY104" s="70" t="s">
        <v>63</v>
      </c>
      <c r="BK104" s="72">
        <f>SUM(BK105:BK124)</f>
        <v>0</v>
      </c>
    </row>
    <row r="105" spans="2:65" s="9" customFormat="1" ht="22.5" customHeight="1" x14ac:dyDescent="0.25">
      <c r="B105" s="10"/>
      <c r="C105" s="73" t="s">
        <v>80</v>
      </c>
      <c r="D105" s="73" t="s">
        <v>64</v>
      </c>
      <c r="E105" s="74" t="s">
        <v>81</v>
      </c>
      <c r="F105" s="85" t="s">
        <v>82</v>
      </c>
      <c r="G105" s="86"/>
      <c r="H105" s="86"/>
      <c r="I105" s="86"/>
      <c r="J105" s="75" t="s">
        <v>67</v>
      </c>
      <c r="K105" s="76">
        <v>1</v>
      </c>
      <c r="L105" s="87">
        <v>0</v>
      </c>
      <c r="M105" s="86"/>
      <c r="N105" s="87">
        <f t="shared" ref="N105:N124" si="1">ROUND(L105*K105,2)</f>
        <v>0</v>
      </c>
      <c r="O105" s="86"/>
      <c r="P105" s="86"/>
      <c r="Q105" s="86"/>
      <c r="R105" s="12"/>
      <c r="T105" s="77" t="s">
        <v>6</v>
      </c>
      <c r="U105" s="78" t="s">
        <v>23</v>
      </c>
      <c r="V105" s="79">
        <v>0</v>
      </c>
      <c r="W105" s="79">
        <f t="shared" ref="W105:W124" si="2">V105*K105</f>
        <v>0</v>
      </c>
      <c r="X105" s="79">
        <v>0</v>
      </c>
      <c r="Y105" s="79">
        <f t="shared" ref="Y105:Y124" si="3">X105*K105</f>
        <v>0</v>
      </c>
      <c r="Z105" s="79">
        <v>0</v>
      </c>
      <c r="AA105" s="80">
        <f t="shared" ref="AA105:AA124" si="4">Z105*K105</f>
        <v>0</v>
      </c>
      <c r="AR105" s="2" t="s">
        <v>83</v>
      </c>
      <c r="AT105" s="2" t="s">
        <v>64</v>
      </c>
      <c r="AU105" s="2" t="s">
        <v>61</v>
      </c>
      <c r="AY105" s="2" t="s">
        <v>63</v>
      </c>
      <c r="BE105" s="81">
        <f t="shared" ref="BE105:BE124" si="5">IF(U105="základní",N105,0)</f>
        <v>0</v>
      </c>
      <c r="BF105" s="81">
        <f t="shared" ref="BF105:BF124" si="6">IF(U105="snížená",N105,0)</f>
        <v>0</v>
      </c>
      <c r="BG105" s="81">
        <f t="shared" ref="BG105:BG124" si="7">IF(U105="zákl. přenesená",N105,0)</f>
        <v>0</v>
      </c>
      <c r="BH105" s="81">
        <f t="shared" ref="BH105:BH124" si="8">IF(U105="sníž. přenesená",N105,0)</f>
        <v>0</v>
      </c>
      <c r="BI105" s="81">
        <f t="shared" ref="BI105:BI124" si="9">IF(U105="nulová",N105,0)</f>
        <v>0</v>
      </c>
      <c r="BJ105" s="2" t="s">
        <v>61</v>
      </c>
      <c r="BK105" s="81">
        <f t="shared" ref="BK105:BK124" si="10">ROUND(L105*K105,2)</f>
        <v>0</v>
      </c>
      <c r="BL105" s="2" t="s">
        <v>83</v>
      </c>
      <c r="BM105" s="2" t="s">
        <v>84</v>
      </c>
    </row>
    <row r="106" spans="2:65" s="9" customFormat="1" ht="22.5" customHeight="1" x14ac:dyDescent="0.25">
      <c r="B106" s="10"/>
      <c r="C106" s="73" t="s">
        <v>85</v>
      </c>
      <c r="D106" s="73" t="s">
        <v>64</v>
      </c>
      <c r="E106" s="74" t="s">
        <v>86</v>
      </c>
      <c r="F106" s="85" t="s">
        <v>87</v>
      </c>
      <c r="G106" s="86"/>
      <c r="H106" s="86"/>
      <c r="I106" s="86"/>
      <c r="J106" s="75" t="s">
        <v>67</v>
      </c>
      <c r="K106" s="76">
        <v>1</v>
      </c>
      <c r="L106" s="87">
        <v>0</v>
      </c>
      <c r="M106" s="86"/>
      <c r="N106" s="87">
        <f t="shared" si="1"/>
        <v>0</v>
      </c>
      <c r="O106" s="86"/>
      <c r="P106" s="86"/>
      <c r="Q106" s="86"/>
      <c r="R106" s="12"/>
      <c r="T106" s="77" t="s">
        <v>6</v>
      </c>
      <c r="U106" s="78" t="s">
        <v>23</v>
      </c>
      <c r="V106" s="79">
        <v>0</v>
      </c>
      <c r="W106" s="79">
        <f t="shared" si="2"/>
        <v>0</v>
      </c>
      <c r="X106" s="79">
        <v>0</v>
      </c>
      <c r="Y106" s="79">
        <f t="shared" si="3"/>
        <v>0</v>
      </c>
      <c r="Z106" s="79">
        <v>0</v>
      </c>
      <c r="AA106" s="80">
        <f t="shared" si="4"/>
        <v>0</v>
      </c>
      <c r="AR106" s="2" t="s">
        <v>83</v>
      </c>
      <c r="AT106" s="2" t="s">
        <v>64</v>
      </c>
      <c r="AU106" s="2" t="s">
        <v>61</v>
      </c>
      <c r="AY106" s="2" t="s">
        <v>63</v>
      </c>
      <c r="BE106" s="81">
        <f t="shared" si="5"/>
        <v>0</v>
      </c>
      <c r="BF106" s="81">
        <f t="shared" si="6"/>
        <v>0</v>
      </c>
      <c r="BG106" s="81">
        <f t="shared" si="7"/>
        <v>0</v>
      </c>
      <c r="BH106" s="81">
        <f t="shared" si="8"/>
        <v>0</v>
      </c>
      <c r="BI106" s="81">
        <f t="shared" si="9"/>
        <v>0</v>
      </c>
      <c r="BJ106" s="2" t="s">
        <v>61</v>
      </c>
      <c r="BK106" s="81">
        <f t="shared" si="10"/>
        <v>0</v>
      </c>
      <c r="BL106" s="2" t="s">
        <v>83</v>
      </c>
      <c r="BM106" s="2" t="s">
        <v>88</v>
      </c>
    </row>
    <row r="107" spans="2:65" s="9" customFormat="1" ht="31.5" customHeight="1" x14ac:dyDescent="0.25">
      <c r="B107" s="10"/>
      <c r="C107" s="73" t="s">
        <v>89</v>
      </c>
      <c r="D107" s="73" t="s">
        <v>64</v>
      </c>
      <c r="E107" s="74" t="s">
        <v>90</v>
      </c>
      <c r="F107" s="85" t="s">
        <v>91</v>
      </c>
      <c r="G107" s="86"/>
      <c r="H107" s="86"/>
      <c r="I107" s="86"/>
      <c r="J107" s="75" t="s">
        <v>67</v>
      </c>
      <c r="K107" s="76">
        <v>1</v>
      </c>
      <c r="L107" s="87">
        <v>0</v>
      </c>
      <c r="M107" s="86"/>
      <c r="N107" s="87">
        <f t="shared" si="1"/>
        <v>0</v>
      </c>
      <c r="O107" s="86"/>
      <c r="P107" s="86"/>
      <c r="Q107" s="86"/>
      <c r="R107" s="12"/>
      <c r="T107" s="77" t="s">
        <v>6</v>
      </c>
      <c r="U107" s="78" t="s">
        <v>23</v>
      </c>
      <c r="V107" s="79">
        <v>0</v>
      </c>
      <c r="W107" s="79">
        <f t="shared" si="2"/>
        <v>0</v>
      </c>
      <c r="X107" s="79">
        <v>0</v>
      </c>
      <c r="Y107" s="79">
        <f t="shared" si="3"/>
        <v>0</v>
      </c>
      <c r="Z107" s="79">
        <v>0</v>
      </c>
      <c r="AA107" s="80">
        <f t="shared" si="4"/>
        <v>0</v>
      </c>
      <c r="AR107" s="2" t="s">
        <v>83</v>
      </c>
      <c r="AT107" s="2" t="s">
        <v>64</v>
      </c>
      <c r="AU107" s="2" t="s">
        <v>61</v>
      </c>
      <c r="AY107" s="2" t="s">
        <v>63</v>
      </c>
      <c r="BE107" s="81">
        <f t="shared" si="5"/>
        <v>0</v>
      </c>
      <c r="BF107" s="81">
        <f t="shared" si="6"/>
        <v>0</v>
      </c>
      <c r="BG107" s="81">
        <f t="shared" si="7"/>
        <v>0</v>
      </c>
      <c r="BH107" s="81">
        <f t="shared" si="8"/>
        <v>0</v>
      </c>
      <c r="BI107" s="81">
        <f t="shared" si="9"/>
        <v>0</v>
      </c>
      <c r="BJ107" s="2" t="s">
        <v>61</v>
      </c>
      <c r="BK107" s="81">
        <f t="shared" si="10"/>
        <v>0</v>
      </c>
      <c r="BL107" s="2" t="s">
        <v>83</v>
      </c>
      <c r="BM107" s="2" t="s">
        <v>92</v>
      </c>
    </row>
    <row r="108" spans="2:65" s="9" customFormat="1" ht="22.5" customHeight="1" x14ac:dyDescent="0.25">
      <c r="B108" s="10"/>
      <c r="C108" s="73" t="s">
        <v>93</v>
      </c>
      <c r="D108" s="73" t="s">
        <v>64</v>
      </c>
      <c r="E108" s="74" t="s">
        <v>94</v>
      </c>
      <c r="F108" s="85" t="s">
        <v>95</v>
      </c>
      <c r="G108" s="86"/>
      <c r="H108" s="86"/>
      <c r="I108" s="86"/>
      <c r="J108" s="75" t="s">
        <v>67</v>
      </c>
      <c r="K108" s="76">
        <v>1</v>
      </c>
      <c r="L108" s="87">
        <v>0</v>
      </c>
      <c r="M108" s="86"/>
      <c r="N108" s="87">
        <f t="shared" si="1"/>
        <v>0</v>
      </c>
      <c r="O108" s="86"/>
      <c r="P108" s="86"/>
      <c r="Q108" s="86"/>
      <c r="R108" s="12"/>
      <c r="T108" s="77" t="s">
        <v>6</v>
      </c>
      <c r="U108" s="78" t="s">
        <v>23</v>
      </c>
      <c r="V108" s="79">
        <v>0</v>
      </c>
      <c r="W108" s="79">
        <f t="shared" si="2"/>
        <v>0</v>
      </c>
      <c r="X108" s="79">
        <v>0</v>
      </c>
      <c r="Y108" s="79">
        <f t="shared" si="3"/>
        <v>0</v>
      </c>
      <c r="Z108" s="79">
        <v>0</v>
      </c>
      <c r="AA108" s="80">
        <f t="shared" si="4"/>
        <v>0</v>
      </c>
      <c r="AR108" s="2" t="s">
        <v>83</v>
      </c>
      <c r="AT108" s="2" t="s">
        <v>64</v>
      </c>
      <c r="AU108" s="2" t="s">
        <v>61</v>
      </c>
      <c r="AY108" s="2" t="s">
        <v>63</v>
      </c>
      <c r="BE108" s="81">
        <f t="shared" si="5"/>
        <v>0</v>
      </c>
      <c r="BF108" s="81">
        <f t="shared" si="6"/>
        <v>0</v>
      </c>
      <c r="BG108" s="81">
        <f t="shared" si="7"/>
        <v>0</v>
      </c>
      <c r="BH108" s="81">
        <f t="shared" si="8"/>
        <v>0</v>
      </c>
      <c r="BI108" s="81">
        <f t="shared" si="9"/>
        <v>0</v>
      </c>
      <c r="BJ108" s="2" t="s">
        <v>61</v>
      </c>
      <c r="BK108" s="81">
        <f t="shared" si="10"/>
        <v>0</v>
      </c>
      <c r="BL108" s="2" t="s">
        <v>83</v>
      </c>
      <c r="BM108" s="2" t="s">
        <v>96</v>
      </c>
    </row>
    <row r="109" spans="2:65" s="9" customFormat="1" ht="22.5" customHeight="1" x14ac:dyDescent="0.25">
      <c r="B109" s="10"/>
      <c r="C109" s="73" t="s">
        <v>97</v>
      </c>
      <c r="D109" s="73" t="s">
        <v>64</v>
      </c>
      <c r="E109" s="74" t="s">
        <v>98</v>
      </c>
      <c r="F109" s="85" t="s">
        <v>99</v>
      </c>
      <c r="G109" s="86"/>
      <c r="H109" s="86"/>
      <c r="I109" s="86"/>
      <c r="J109" s="75" t="s">
        <v>67</v>
      </c>
      <c r="K109" s="76">
        <v>1</v>
      </c>
      <c r="L109" s="87">
        <v>0</v>
      </c>
      <c r="M109" s="86"/>
      <c r="N109" s="87">
        <f t="shared" si="1"/>
        <v>0</v>
      </c>
      <c r="O109" s="86"/>
      <c r="P109" s="86"/>
      <c r="Q109" s="86"/>
      <c r="R109" s="12"/>
      <c r="T109" s="77" t="s">
        <v>6</v>
      </c>
      <c r="U109" s="78" t="s">
        <v>23</v>
      </c>
      <c r="V109" s="79">
        <v>0</v>
      </c>
      <c r="W109" s="79">
        <f t="shared" si="2"/>
        <v>0</v>
      </c>
      <c r="X109" s="79">
        <v>0</v>
      </c>
      <c r="Y109" s="79">
        <f t="shared" si="3"/>
        <v>0</v>
      </c>
      <c r="Z109" s="79">
        <v>0</v>
      </c>
      <c r="AA109" s="80">
        <f t="shared" si="4"/>
        <v>0</v>
      </c>
      <c r="AR109" s="2" t="s">
        <v>83</v>
      </c>
      <c r="AT109" s="2" t="s">
        <v>64</v>
      </c>
      <c r="AU109" s="2" t="s">
        <v>61</v>
      </c>
      <c r="AY109" s="2" t="s">
        <v>63</v>
      </c>
      <c r="BE109" s="81">
        <f t="shared" si="5"/>
        <v>0</v>
      </c>
      <c r="BF109" s="81">
        <f t="shared" si="6"/>
        <v>0</v>
      </c>
      <c r="BG109" s="81">
        <f t="shared" si="7"/>
        <v>0</v>
      </c>
      <c r="BH109" s="81">
        <f t="shared" si="8"/>
        <v>0</v>
      </c>
      <c r="BI109" s="81">
        <f t="shared" si="9"/>
        <v>0</v>
      </c>
      <c r="BJ109" s="2" t="s">
        <v>61</v>
      </c>
      <c r="BK109" s="81">
        <f t="shared" si="10"/>
        <v>0</v>
      </c>
      <c r="BL109" s="2" t="s">
        <v>83</v>
      </c>
      <c r="BM109" s="2" t="s">
        <v>100</v>
      </c>
    </row>
    <row r="110" spans="2:65" s="9" customFormat="1" ht="22.5" customHeight="1" x14ac:dyDescent="0.25">
      <c r="B110" s="10"/>
      <c r="C110" s="73" t="s">
        <v>101</v>
      </c>
      <c r="D110" s="73" t="s">
        <v>64</v>
      </c>
      <c r="E110" s="74" t="s">
        <v>102</v>
      </c>
      <c r="F110" s="85" t="s">
        <v>103</v>
      </c>
      <c r="G110" s="86"/>
      <c r="H110" s="86"/>
      <c r="I110" s="86"/>
      <c r="J110" s="75" t="s">
        <v>67</v>
      </c>
      <c r="K110" s="76">
        <v>1</v>
      </c>
      <c r="L110" s="87">
        <v>0</v>
      </c>
      <c r="M110" s="86"/>
      <c r="N110" s="87">
        <f t="shared" ref="N110" si="11">ROUND(L110*K110,2)</f>
        <v>0</v>
      </c>
      <c r="O110" s="86"/>
      <c r="P110" s="86"/>
      <c r="Q110" s="86"/>
      <c r="R110" s="12"/>
      <c r="T110" s="77" t="s">
        <v>6</v>
      </c>
      <c r="U110" s="78" t="s">
        <v>23</v>
      </c>
      <c r="V110" s="79">
        <v>0</v>
      </c>
      <c r="W110" s="79">
        <f t="shared" si="2"/>
        <v>0</v>
      </c>
      <c r="X110" s="79">
        <v>0</v>
      </c>
      <c r="Y110" s="79">
        <f t="shared" si="3"/>
        <v>0</v>
      </c>
      <c r="Z110" s="79">
        <v>0</v>
      </c>
      <c r="AA110" s="80">
        <f t="shared" si="4"/>
        <v>0</v>
      </c>
      <c r="AR110" s="2" t="s">
        <v>83</v>
      </c>
      <c r="AT110" s="2" t="s">
        <v>64</v>
      </c>
      <c r="AU110" s="2" t="s">
        <v>61</v>
      </c>
      <c r="AY110" s="2" t="s">
        <v>63</v>
      </c>
      <c r="BE110" s="81">
        <f t="shared" si="5"/>
        <v>0</v>
      </c>
      <c r="BF110" s="81">
        <f t="shared" si="6"/>
        <v>0</v>
      </c>
      <c r="BG110" s="81">
        <f t="shared" si="7"/>
        <v>0</v>
      </c>
      <c r="BH110" s="81">
        <f t="shared" si="8"/>
        <v>0</v>
      </c>
      <c r="BI110" s="81">
        <f t="shared" si="9"/>
        <v>0</v>
      </c>
      <c r="BJ110" s="2" t="s">
        <v>61</v>
      </c>
      <c r="BK110" s="81">
        <f t="shared" si="10"/>
        <v>0</v>
      </c>
      <c r="BL110" s="2" t="s">
        <v>83</v>
      </c>
      <c r="BM110" s="2" t="s">
        <v>104</v>
      </c>
    </row>
    <row r="111" spans="2:65" s="9" customFormat="1" ht="22.5" customHeight="1" x14ac:dyDescent="0.25">
      <c r="B111" s="10"/>
      <c r="C111" s="73" t="s">
        <v>105</v>
      </c>
      <c r="D111" s="73" t="s">
        <v>64</v>
      </c>
      <c r="E111" s="74" t="s">
        <v>106</v>
      </c>
      <c r="F111" s="85" t="s">
        <v>107</v>
      </c>
      <c r="G111" s="86"/>
      <c r="H111" s="86"/>
      <c r="I111" s="86"/>
      <c r="J111" s="75" t="s">
        <v>67</v>
      </c>
      <c r="K111" s="76">
        <v>1</v>
      </c>
      <c r="L111" s="87">
        <v>0</v>
      </c>
      <c r="M111" s="86"/>
      <c r="N111" s="87">
        <f t="shared" si="1"/>
        <v>0</v>
      </c>
      <c r="O111" s="86"/>
      <c r="P111" s="86"/>
      <c r="Q111" s="86"/>
      <c r="R111" s="12"/>
      <c r="T111" s="77" t="s">
        <v>6</v>
      </c>
      <c r="U111" s="78" t="s">
        <v>23</v>
      </c>
      <c r="V111" s="79">
        <v>0</v>
      </c>
      <c r="W111" s="79">
        <f t="shared" si="2"/>
        <v>0</v>
      </c>
      <c r="X111" s="79">
        <v>0</v>
      </c>
      <c r="Y111" s="79">
        <f t="shared" si="3"/>
        <v>0</v>
      </c>
      <c r="Z111" s="79">
        <v>0</v>
      </c>
      <c r="AA111" s="80">
        <f t="shared" si="4"/>
        <v>0</v>
      </c>
      <c r="AR111" s="2" t="s">
        <v>83</v>
      </c>
      <c r="AT111" s="2" t="s">
        <v>64</v>
      </c>
      <c r="AU111" s="2" t="s">
        <v>61</v>
      </c>
      <c r="AY111" s="2" t="s">
        <v>63</v>
      </c>
      <c r="BE111" s="81">
        <f t="shared" si="5"/>
        <v>0</v>
      </c>
      <c r="BF111" s="81">
        <f t="shared" si="6"/>
        <v>0</v>
      </c>
      <c r="BG111" s="81">
        <f t="shared" si="7"/>
        <v>0</v>
      </c>
      <c r="BH111" s="81">
        <f t="shared" si="8"/>
        <v>0</v>
      </c>
      <c r="BI111" s="81">
        <f t="shared" si="9"/>
        <v>0</v>
      </c>
      <c r="BJ111" s="2" t="s">
        <v>61</v>
      </c>
      <c r="BK111" s="81">
        <f t="shared" si="10"/>
        <v>0</v>
      </c>
      <c r="BL111" s="2" t="s">
        <v>83</v>
      </c>
      <c r="BM111" s="2" t="s">
        <v>108</v>
      </c>
    </row>
    <row r="112" spans="2:65" s="9" customFormat="1" ht="22.5" customHeight="1" x14ac:dyDescent="0.25">
      <c r="B112" s="10"/>
      <c r="C112" s="73" t="s">
        <v>109</v>
      </c>
      <c r="D112" s="73" t="s">
        <v>64</v>
      </c>
      <c r="E112" s="74" t="s">
        <v>110</v>
      </c>
      <c r="F112" s="85" t="s">
        <v>111</v>
      </c>
      <c r="G112" s="86"/>
      <c r="H112" s="86"/>
      <c r="I112" s="86"/>
      <c r="J112" s="75" t="s">
        <v>67</v>
      </c>
      <c r="K112" s="76">
        <v>1</v>
      </c>
      <c r="L112" s="87">
        <v>0</v>
      </c>
      <c r="M112" s="86"/>
      <c r="N112" s="87">
        <f>ROUND(L112*K112,2)</f>
        <v>0</v>
      </c>
      <c r="O112" s="86"/>
      <c r="P112" s="86"/>
      <c r="Q112" s="86"/>
      <c r="R112" s="12"/>
      <c r="T112" s="77" t="s">
        <v>6</v>
      </c>
      <c r="U112" s="78" t="s">
        <v>23</v>
      </c>
      <c r="V112" s="79">
        <v>0</v>
      </c>
      <c r="W112" s="79">
        <f t="shared" si="2"/>
        <v>0</v>
      </c>
      <c r="X112" s="79">
        <v>0</v>
      </c>
      <c r="Y112" s="79">
        <f t="shared" si="3"/>
        <v>0</v>
      </c>
      <c r="Z112" s="79">
        <v>0</v>
      </c>
      <c r="AA112" s="80">
        <f t="shared" si="4"/>
        <v>0</v>
      </c>
      <c r="AR112" s="2" t="s">
        <v>83</v>
      </c>
      <c r="AT112" s="2" t="s">
        <v>64</v>
      </c>
      <c r="AU112" s="2" t="s">
        <v>61</v>
      </c>
      <c r="AY112" s="2" t="s">
        <v>63</v>
      </c>
      <c r="BE112" s="81">
        <f t="shared" si="5"/>
        <v>0</v>
      </c>
      <c r="BF112" s="81">
        <f t="shared" si="6"/>
        <v>0</v>
      </c>
      <c r="BG112" s="81">
        <f t="shared" si="7"/>
        <v>0</v>
      </c>
      <c r="BH112" s="81">
        <f t="shared" si="8"/>
        <v>0</v>
      </c>
      <c r="BI112" s="81">
        <f t="shared" si="9"/>
        <v>0</v>
      </c>
      <c r="BJ112" s="2" t="s">
        <v>61</v>
      </c>
      <c r="BK112" s="81">
        <f t="shared" si="10"/>
        <v>0</v>
      </c>
      <c r="BL112" s="2" t="s">
        <v>83</v>
      </c>
      <c r="BM112" s="2" t="s">
        <v>112</v>
      </c>
    </row>
    <row r="113" spans="2:65" s="9" customFormat="1" ht="31.5" customHeight="1" x14ac:dyDescent="0.25">
      <c r="B113" s="10"/>
      <c r="C113" s="73" t="s">
        <v>113</v>
      </c>
      <c r="D113" s="73" t="s">
        <v>64</v>
      </c>
      <c r="E113" s="74" t="s">
        <v>114</v>
      </c>
      <c r="F113" s="85" t="s">
        <v>115</v>
      </c>
      <c r="G113" s="86"/>
      <c r="H113" s="86"/>
      <c r="I113" s="86"/>
      <c r="J113" s="75" t="s">
        <v>67</v>
      </c>
      <c r="K113" s="76">
        <v>1</v>
      </c>
      <c r="L113" s="87">
        <v>0</v>
      </c>
      <c r="M113" s="86"/>
      <c r="N113" s="87">
        <f t="shared" si="1"/>
        <v>0</v>
      </c>
      <c r="O113" s="86"/>
      <c r="P113" s="86"/>
      <c r="Q113" s="86"/>
      <c r="R113" s="12"/>
      <c r="T113" s="77" t="s">
        <v>6</v>
      </c>
      <c r="U113" s="78" t="s">
        <v>23</v>
      </c>
      <c r="V113" s="79">
        <v>0</v>
      </c>
      <c r="W113" s="79">
        <f t="shared" si="2"/>
        <v>0</v>
      </c>
      <c r="X113" s="79">
        <v>0</v>
      </c>
      <c r="Y113" s="79">
        <f t="shared" si="3"/>
        <v>0</v>
      </c>
      <c r="Z113" s="79">
        <v>0</v>
      </c>
      <c r="AA113" s="80">
        <f t="shared" si="4"/>
        <v>0</v>
      </c>
      <c r="AR113" s="2" t="s">
        <v>83</v>
      </c>
      <c r="AT113" s="2" t="s">
        <v>64</v>
      </c>
      <c r="AU113" s="2" t="s">
        <v>61</v>
      </c>
      <c r="AY113" s="2" t="s">
        <v>63</v>
      </c>
      <c r="BE113" s="81">
        <f t="shared" si="5"/>
        <v>0</v>
      </c>
      <c r="BF113" s="81">
        <f t="shared" si="6"/>
        <v>0</v>
      </c>
      <c r="BG113" s="81">
        <f t="shared" si="7"/>
        <v>0</v>
      </c>
      <c r="BH113" s="81">
        <f t="shared" si="8"/>
        <v>0</v>
      </c>
      <c r="BI113" s="81">
        <f t="shared" si="9"/>
        <v>0</v>
      </c>
      <c r="BJ113" s="2" t="s">
        <v>61</v>
      </c>
      <c r="BK113" s="81">
        <f t="shared" si="10"/>
        <v>0</v>
      </c>
      <c r="BL113" s="2" t="s">
        <v>83</v>
      </c>
      <c r="BM113" s="2" t="s">
        <v>116</v>
      </c>
    </row>
    <row r="114" spans="2:65" s="9" customFormat="1" ht="31.5" customHeight="1" x14ac:dyDescent="0.25">
      <c r="B114" s="10"/>
      <c r="C114" s="73" t="s">
        <v>117</v>
      </c>
      <c r="D114" s="73" t="s">
        <v>64</v>
      </c>
      <c r="E114" s="74" t="s">
        <v>118</v>
      </c>
      <c r="F114" s="85" t="s">
        <v>119</v>
      </c>
      <c r="G114" s="86"/>
      <c r="H114" s="86"/>
      <c r="I114" s="86"/>
      <c r="J114" s="75" t="s">
        <v>67</v>
      </c>
      <c r="K114" s="76">
        <v>1</v>
      </c>
      <c r="L114" s="87">
        <v>0</v>
      </c>
      <c r="M114" s="86"/>
      <c r="N114" s="87">
        <f t="shared" si="1"/>
        <v>0</v>
      </c>
      <c r="O114" s="86"/>
      <c r="P114" s="86"/>
      <c r="Q114" s="86"/>
      <c r="R114" s="12"/>
      <c r="T114" s="77" t="s">
        <v>6</v>
      </c>
      <c r="U114" s="78" t="s">
        <v>23</v>
      </c>
      <c r="V114" s="79">
        <v>0</v>
      </c>
      <c r="W114" s="79">
        <f t="shared" si="2"/>
        <v>0</v>
      </c>
      <c r="X114" s="79">
        <v>0</v>
      </c>
      <c r="Y114" s="79">
        <f t="shared" si="3"/>
        <v>0</v>
      </c>
      <c r="Z114" s="79">
        <v>0</v>
      </c>
      <c r="AA114" s="80">
        <f t="shared" si="4"/>
        <v>0</v>
      </c>
      <c r="AR114" s="2" t="s">
        <v>83</v>
      </c>
      <c r="AT114" s="2" t="s">
        <v>64</v>
      </c>
      <c r="AU114" s="2" t="s">
        <v>61</v>
      </c>
      <c r="AY114" s="2" t="s">
        <v>63</v>
      </c>
      <c r="BE114" s="81">
        <f t="shared" si="5"/>
        <v>0</v>
      </c>
      <c r="BF114" s="81">
        <f t="shared" si="6"/>
        <v>0</v>
      </c>
      <c r="BG114" s="81">
        <f t="shared" si="7"/>
        <v>0</v>
      </c>
      <c r="BH114" s="81">
        <f t="shared" si="8"/>
        <v>0</v>
      </c>
      <c r="BI114" s="81">
        <f t="shared" si="9"/>
        <v>0</v>
      </c>
      <c r="BJ114" s="2" t="s">
        <v>61</v>
      </c>
      <c r="BK114" s="81">
        <f t="shared" si="10"/>
        <v>0</v>
      </c>
      <c r="BL114" s="2" t="s">
        <v>83</v>
      </c>
      <c r="BM114" s="2" t="s">
        <v>120</v>
      </c>
    </row>
    <row r="115" spans="2:65" s="9" customFormat="1" ht="22.5" customHeight="1" x14ac:dyDescent="0.25">
      <c r="B115" s="10"/>
      <c r="C115" s="73" t="s">
        <v>121</v>
      </c>
      <c r="D115" s="73" t="s">
        <v>64</v>
      </c>
      <c r="E115" s="74" t="s">
        <v>122</v>
      </c>
      <c r="F115" s="85" t="s">
        <v>123</v>
      </c>
      <c r="G115" s="86"/>
      <c r="H115" s="86"/>
      <c r="I115" s="86"/>
      <c r="J115" s="75" t="s">
        <v>67</v>
      </c>
      <c r="K115" s="76">
        <v>1</v>
      </c>
      <c r="L115" s="87">
        <v>0</v>
      </c>
      <c r="M115" s="86"/>
      <c r="N115" s="87">
        <f t="shared" si="1"/>
        <v>0</v>
      </c>
      <c r="O115" s="86"/>
      <c r="P115" s="86"/>
      <c r="Q115" s="86"/>
      <c r="R115" s="12"/>
      <c r="T115" s="77" t="s">
        <v>6</v>
      </c>
      <c r="U115" s="78" t="s">
        <v>23</v>
      </c>
      <c r="V115" s="79">
        <v>0</v>
      </c>
      <c r="W115" s="79">
        <f t="shared" si="2"/>
        <v>0</v>
      </c>
      <c r="X115" s="79">
        <v>0</v>
      </c>
      <c r="Y115" s="79">
        <f t="shared" si="3"/>
        <v>0</v>
      </c>
      <c r="Z115" s="79">
        <v>0</v>
      </c>
      <c r="AA115" s="80">
        <f t="shared" si="4"/>
        <v>0</v>
      </c>
      <c r="AR115" s="2" t="s">
        <v>83</v>
      </c>
      <c r="AT115" s="2" t="s">
        <v>64</v>
      </c>
      <c r="AU115" s="2" t="s">
        <v>61</v>
      </c>
      <c r="AY115" s="2" t="s">
        <v>63</v>
      </c>
      <c r="BE115" s="81">
        <f t="shared" si="5"/>
        <v>0</v>
      </c>
      <c r="BF115" s="81">
        <f t="shared" si="6"/>
        <v>0</v>
      </c>
      <c r="BG115" s="81">
        <f t="shared" si="7"/>
        <v>0</v>
      </c>
      <c r="BH115" s="81">
        <f t="shared" si="8"/>
        <v>0</v>
      </c>
      <c r="BI115" s="81">
        <f t="shared" si="9"/>
        <v>0</v>
      </c>
      <c r="BJ115" s="2" t="s">
        <v>61</v>
      </c>
      <c r="BK115" s="81">
        <f t="shared" si="10"/>
        <v>0</v>
      </c>
      <c r="BL115" s="2" t="s">
        <v>83</v>
      </c>
      <c r="BM115" s="2" t="s">
        <v>124</v>
      </c>
    </row>
    <row r="116" spans="2:65" s="9" customFormat="1" ht="22.5" customHeight="1" x14ac:dyDescent="0.25">
      <c r="B116" s="10"/>
      <c r="C116" s="73" t="s">
        <v>125</v>
      </c>
      <c r="D116" s="73" t="s">
        <v>64</v>
      </c>
      <c r="E116" s="74" t="s">
        <v>126</v>
      </c>
      <c r="F116" s="85" t="s">
        <v>127</v>
      </c>
      <c r="G116" s="86"/>
      <c r="H116" s="86"/>
      <c r="I116" s="86"/>
      <c r="J116" s="75" t="s">
        <v>67</v>
      </c>
      <c r="K116" s="76">
        <v>1</v>
      </c>
      <c r="L116" s="87">
        <v>0</v>
      </c>
      <c r="M116" s="86"/>
      <c r="N116" s="87">
        <f t="shared" si="1"/>
        <v>0</v>
      </c>
      <c r="O116" s="86"/>
      <c r="P116" s="86"/>
      <c r="Q116" s="86"/>
      <c r="R116" s="12"/>
      <c r="T116" s="77" t="s">
        <v>6</v>
      </c>
      <c r="U116" s="78" t="s">
        <v>23</v>
      </c>
      <c r="V116" s="79">
        <v>0</v>
      </c>
      <c r="W116" s="79">
        <f t="shared" si="2"/>
        <v>0</v>
      </c>
      <c r="X116" s="79">
        <v>0</v>
      </c>
      <c r="Y116" s="79">
        <f t="shared" si="3"/>
        <v>0</v>
      </c>
      <c r="Z116" s="79">
        <v>0</v>
      </c>
      <c r="AA116" s="80">
        <f t="shared" si="4"/>
        <v>0</v>
      </c>
      <c r="AR116" s="2" t="s">
        <v>83</v>
      </c>
      <c r="AT116" s="2" t="s">
        <v>64</v>
      </c>
      <c r="AU116" s="2" t="s">
        <v>61</v>
      </c>
      <c r="AY116" s="2" t="s">
        <v>63</v>
      </c>
      <c r="BE116" s="81">
        <f t="shared" si="5"/>
        <v>0</v>
      </c>
      <c r="BF116" s="81">
        <f t="shared" si="6"/>
        <v>0</v>
      </c>
      <c r="BG116" s="81">
        <f t="shared" si="7"/>
        <v>0</v>
      </c>
      <c r="BH116" s="81">
        <f t="shared" si="8"/>
        <v>0</v>
      </c>
      <c r="BI116" s="81">
        <f t="shared" si="9"/>
        <v>0</v>
      </c>
      <c r="BJ116" s="2" t="s">
        <v>61</v>
      </c>
      <c r="BK116" s="81">
        <f t="shared" si="10"/>
        <v>0</v>
      </c>
      <c r="BL116" s="2" t="s">
        <v>83</v>
      </c>
      <c r="BM116" s="2" t="s">
        <v>128</v>
      </c>
    </row>
    <row r="117" spans="2:65" s="9" customFormat="1" ht="22.5" customHeight="1" x14ac:dyDescent="0.25">
      <c r="B117" s="10"/>
      <c r="C117" s="73" t="s">
        <v>129</v>
      </c>
      <c r="D117" s="73" t="s">
        <v>64</v>
      </c>
      <c r="E117" s="74" t="s">
        <v>130</v>
      </c>
      <c r="F117" s="85" t="s">
        <v>131</v>
      </c>
      <c r="G117" s="86"/>
      <c r="H117" s="86"/>
      <c r="I117" s="86"/>
      <c r="J117" s="75" t="s">
        <v>67</v>
      </c>
      <c r="K117" s="76">
        <v>1</v>
      </c>
      <c r="L117" s="87">
        <v>0</v>
      </c>
      <c r="M117" s="86"/>
      <c r="N117" s="87">
        <f t="shared" si="1"/>
        <v>0</v>
      </c>
      <c r="O117" s="86"/>
      <c r="P117" s="86"/>
      <c r="Q117" s="86"/>
      <c r="R117" s="12"/>
      <c r="T117" s="77" t="s">
        <v>6</v>
      </c>
      <c r="U117" s="78" t="s">
        <v>23</v>
      </c>
      <c r="V117" s="79">
        <v>0</v>
      </c>
      <c r="W117" s="79">
        <f t="shared" si="2"/>
        <v>0</v>
      </c>
      <c r="X117" s="79">
        <v>0</v>
      </c>
      <c r="Y117" s="79">
        <f t="shared" si="3"/>
        <v>0</v>
      </c>
      <c r="Z117" s="79">
        <v>0</v>
      </c>
      <c r="AA117" s="80">
        <f t="shared" si="4"/>
        <v>0</v>
      </c>
      <c r="AR117" s="2" t="s">
        <v>83</v>
      </c>
      <c r="AT117" s="2" t="s">
        <v>64</v>
      </c>
      <c r="AU117" s="2" t="s">
        <v>61</v>
      </c>
      <c r="AY117" s="2" t="s">
        <v>63</v>
      </c>
      <c r="BE117" s="81">
        <f t="shared" si="5"/>
        <v>0</v>
      </c>
      <c r="BF117" s="81">
        <f t="shared" si="6"/>
        <v>0</v>
      </c>
      <c r="BG117" s="81">
        <f t="shared" si="7"/>
        <v>0</v>
      </c>
      <c r="BH117" s="81">
        <f t="shared" si="8"/>
        <v>0</v>
      </c>
      <c r="BI117" s="81">
        <f t="shared" si="9"/>
        <v>0</v>
      </c>
      <c r="BJ117" s="2" t="s">
        <v>61</v>
      </c>
      <c r="BK117" s="81">
        <f t="shared" si="10"/>
        <v>0</v>
      </c>
      <c r="BL117" s="2" t="s">
        <v>83</v>
      </c>
      <c r="BM117" s="2" t="s">
        <v>132</v>
      </c>
    </row>
    <row r="118" spans="2:65" s="9" customFormat="1" ht="22.5" customHeight="1" x14ac:dyDescent="0.25">
      <c r="B118" s="10"/>
      <c r="C118" s="73" t="s">
        <v>133</v>
      </c>
      <c r="D118" s="73" t="s">
        <v>64</v>
      </c>
      <c r="E118" s="74" t="s">
        <v>134</v>
      </c>
      <c r="F118" s="85" t="s">
        <v>135</v>
      </c>
      <c r="G118" s="86"/>
      <c r="H118" s="86"/>
      <c r="I118" s="86"/>
      <c r="J118" s="75" t="s">
        <v>67</v>
      </c>
      <c r="K118" s="76">
        <v>1</v>
      </c>
      <c r="L118" s="87">
        <v>0</v>
      </c>
      <c r="M118" s="86"/>
      <c r="N118" s="87">
        <f t="shared" si="1"/>
        <v>0</v>
      </c>
      <c r="O118" s="86"/>
      <c r="P118" s="86"/>
      <c r="Q118" s="86"/>
      <c r="R118" s="12"/>
      <c r="T118" s="77" t="s">
        <v>6</v>
      </c>
      <c r="U118" s="78" t="s">
        <v>23</v>
      </c>
      <c r="V118" s="79">
        <v>0</v>
      </c>
      <c r="W118" s="79">
        <f t="shared" si="2"/>
        <v>0</v>
      </c>
      <c r="X118" s="79">
        <v>0</v>
      </c>
      <c r="Y118" s="79">
        <f t="shared" si="3"/>
        <v>0</v>
      </c>
      <c r="Z118" s="79">
        <v>0</v>
      </c>
      <c r="AA118" s="80">
        <f t="shared" si="4"/>
        <v>0</v>
      </c>
      <c r="AR118" s="2" t="s">
        <v>83</v>
      </c>
      <c r="AT118" s="2" t="s">
        <v>64</v>
      </c>
      <c r="AU118" s="2" t="s">
        <v>61</v>
      </c>
      <c r="AY118" s="2" t="s">
        <v>63</v>
      </c>
      <c r="BE118" s="81">
        <f t="shared" si="5"/>
        <v>0</v>
      </c>
      <c r="BF118" s="81">
        <f t="shared" si="6"/>
        <v>0</v>
      </c>
      <c r="BG118" s="81">
        <f t="shared" si="7"/>
        <v>0</v>
      </c>
      <c r="BH118" s="81">
        <f t="shared" si="8"/>
        <v>0</v>
      </c>
      <c r="BI118" s="81">
        <f t="shared" si="9"/>
        <v>0</v>
      </c>
      <c r="BJ118" s="2" t="s">
        <v>61</v>
      </c>
      <c r="BK118" s="81">
        <f t="shared" si="10"/>
        <v>0</v>
      </c>
      <c r="BL118" s="2" t="s">
        <v>83</v>
      </c>
      <c r="BM118" s="2" t="s">
        <v>136</v>
      </c>
    </row>
    <row r="119" spans="2:65" s="9" customFormat="1" ht="22.5" customHeight="1" x14ac:dyDescent="0.25">
      <c r="B119" s="10"/>
      <c r="C119" s="73" t="s">
        <v>137</v>
      </c>
      <c r="D119" s="73" t="s">
        <v>64</v>
      </c>
      <c r="E119" s="74" t="s">
        <v>138</v>
      </c>
      <c r="F119" s="85" t="s">
        <v>139</v>
      </c>
      <c r="G119" s="86"/>
      <c r="H119" s="86"/>
      <c r="I119" s="86"/>
      <c r="J119" s="75" t="s">
        <v>67</v>
      </c>
      <c r="K119" s="76">
        <v>1</v>
      </c>
      <c r="L119" s="87">
        <v>0</v>
      </c>
      <c r="M119" s="86"/>
      <c r="N119" s="87">
        <f t="shared" si="1"/>
        <v>0</v>
      </c>
      <c r="O119" s="86"/>
      <c r="P119" s="86"/>
      <c r="Q119" s="86"/>
      <c r="R119" s="12"/>
      <c r="T119" s="77" t="s">
        <v>6</v>
      </c>
      <c r="U119" s="78" t="s">
        <v>23</v>
      </c>
      <c r="V119" s="79">
        <v>0</v>
      </c>
      <c r="W119" s="79">
        <f t="shared" si="2"/>
        <v>0</v>
      </c>
      <c r="X119" s="79">
        <v>0</v>
      </c>
      <c r="Y119" s="79">
        <f t="shared" si="3"/>
        <v>0</v>
      </c>
      <c r="Z119" s="79">
        <v>0</v>
      </c>
      <c r="AA119" s="80">
        <f t="shared" si="4"/>
        <v>0</v>
      </c>
      <c r="AR119" s="2" t="s">
        <v>83</v>
      </c>
      <c r="AT119" s="2" t="s">
        <v>64</v>
      </c>
      <c r="AU119" s="2" t="s">
        <v>61</v>
      </c>
      <c r="AY119" s="2" t="s">
        <v>63</v>
      </c>
      <c r="BE119" s="81">
        <f t="shared" si="5"/>
        <v>0</v>
      </c>
      <c r="BF119" s="81">
        <f t="shared" si="6"/>
        <v>0</v>
      </c>
      <c r="BG119" s="81">
        <f t="shared" si="7"/>
        <v>0</v>
      </c>
      <c r="BH119" s="81">
        <f t="shared" si="8"/>
        <v>0</v>
      </c>
      <c r="BI119" s="81">
        <f t="shared" si="9"/>
        <v>0</v>
      </c>
      <c r="BJ119" s="2" t="s">
        <v>61</v>
      </c>
      <c r="BK119" s="81">
        <f t="shared" si="10"/>
        <v>0</v>
      </c>
      <c r="BL119" s="2" t="s">
        <v>83</v>
      </c>
      <c r="BM119" s="2" t="s">
        <v>140</v>
      </c>
    </row>
    <row r="120" spans="2:65" s="9" customFormat="1" ht="31.5" customHeight="1" x14ac:dyDescent="0.25">
      <c r="B120" s="10"/>
      <c r="C120" s="73" t="s">
        <v>141</v>
      </c>
      <c r="D120" s="73" t="s">
        <v>64</v>
      </c>
      <c r="E120" s="74" t="s">
        <v>142</v>
      </c>
      <c r="F120" s="85" t="s">
        <v>143</v>
      </c>
      <c r="G120" s="86"/>
      <c r="H120" s="86"/>
      <c r="I120" s="86"/>
      <c r="J120" s="75" t="s">
        <v>67</v>
      </c>
      <c r="K120" s="76">
        <v>1</v>
      </c>
      <c r="L120" s="87">
        <v>0</v>
      </c>
      <c r="M120" s="86"/>
      <c r="N120" s="87">
        <f t="shared" si="1"/>
        <v>0</v>
      </c>
      <c r="O120" s="86"/>
      <c r="P120" s="86"/>
      <c r="Q120" s="86"/>
      <c r="R120" s="12"/>
      <c r="T120" s="77" t="s">
        <v>6</v>
      </c>
      <c r="U120" s="78" t="s">
        <v>23</v>
      </c>
      <c r="V120" s="79">
        <v>0</v>
      </c>
      <c r="W120" s="79">
        <f t="shared" si="2"/>
        <v>0</v>
      </c>
      <c r="X120" s="79">
        <v>0</v>
      </c>
      <c r="Y120" s="79">
        <f t="shared" si="3"/>
        <v>0</v>
      </c>
      <c r="Z120" s="79">
        <v>0</v>
      </c>
      <c r="AA120" s="80">
        <f t="shared" si="4"/>
        <v>0</v>
      </c>
      <c r="AR120" s="2" t="s">
        <v>83</v>
      </c>
      <c r="AT120" s="2" t="s">
        <v>64</v>
      </c>
      <c r="AU120" s="2" t="s">
        <v>61</v>
      </c>
      <c r="AY120" s="2" t="s">
        <v>63</v>
      </c>
      <c r="BE120" s="81">
        <f t="shared" si="5"/>
        <v>0</v>
      </c>
      <c r="BF120" s="81">
        <f t="shared" si="6"/>
        <v>0</v>
      </c>
      <c r="BG120" s="81">
        <f t="shared" si="7"/>
        <v>0</v>
      </c>
      <c r="BH120" s="81">
        <f t="shared" si="8"/>
        <v>0</v>
      </c>
      <c r="BI120" s="81">
        <f t="shared" si="9"/>
        <v>0</v>
      </c>
      <c r="BJ120" s="2" t="s">
        <v>61</v>
      </c>
      <c r="BK120" s="81">
        <f t="shared" si="10"/>
        <v>0</v>
      </c>
      <c r="BL120" s="2" t="s">
        <v>83</v>
      </c>
      <c r="BM120" s="2" t="s">
        <v>144</v>
      </c>
    </row>
    <row r="121" spans="2:65" s="9" customFormat="1" ht="22.5" customHeight="1" x14ac:dyDescent="0.25">
      <c r="B121" s="10"/>
      <c r="C121" s="73" t="s">
        <v>145</v>
      </c>
      <c r="D121" s="73" t="s">
        <v>64</v>
      </c>
      <c r="E121" s="74" t="s">
        <v>146</v>
      </c>
      <c r="F121" s="85" t="s">
        <v>147</v>
      </c>
      <c r="G121" s="86"/>
      <c r="H121" s="86"/>
      <c r="I121" s="86"/>
      <c r="J121" s="75" t="s">
        <v>67</v>
      </c>
      <c r="K121" s="76">
        <v>1</v>
      </c>
      <c r="L121" s="87">
        <v>0</v>
      </c>
      <c r="M121" s="86"/>
      <c r="N121" s="87">
        <f t="shared" si="1"/>
        <v>0</v>
      </c>
      <c r="O121" s="86"/>
      <c r="P121" s="86"/>
      <c r="Q121" s="86"/>
      <c r="R121" s="12"/>
      <c r="T121" s="77" t="s">
        <v>6</v>
      </c>
      <c r="U121" s="78" t="s">
        <v>23</v>
      </c>
      <c r="V121" s="79">
        <v>0</v>
      </c>
      <c r="W121" s="79">
        <f t="shared" si="2"/>
        <v>0</v>
      </c>
      <c r="X121" s="79">
        <v>0</v>
      </c>
      <c r="Y121" s="79">
        <f t="shared" si="3"/>
        <v>0</v>
      </c>
      <c r="Z121" s="79">
        <v>0</v>
      </c>
      <c r="AA121" s="80">
        <f t="shared" si="4"/>
        <v>0</v>
      </c>
      <c r="AR121" s="2" t="s">
        <v>83</v>
      </c>
      <c r="AT121" s="2" t="s">
        <v>64</v>
      </c>
      <c r="AU121" s="2" t="s">
        <v>61</v>
      </c>
      <c r="AY121" s="2" t="s">
        <v>63</v>
      </c>
      <c r="BE121" s="81">
        <f t="shared" si="5"/>
        <v>0</v>
      </c>
      <c r="BF121" s="81">
        <f t="shared" si="6"/>
        <v>0</v>
      </c>
      <c r="BG121" s="81">
        <f t="shared" si="7"/>
        <v>0</v>
      </c>
      <c r="BH121" s="81">
        <f t="shared" si="8"/>
        <v>0</v>
      </c>
      <c r="BI121" s="81">
        <f t="shared" si="9"/>
        <v>0</v>
      </c>
      <c r="BJ121" s="2" t="s">
        <v>61</v>
      </c>
      <c r="BK121" s="81">
        <f t="shared" si="10"/>
        <v>0</v>
      </c>
      <c r="BL121" s="2" t="s">
        <v>83</v>
      </c>
      <c r="BM121" s="2" t="s">
        <v>148</v>
      </c>
    </row>
    <row r="122" spans="2:65" s="9" customFormat="1" ht="22.5" customHeight="1" x14ac:dyDescent="0.25">
      <c r="B122" s="10"/>
      <c r="C122" s="73" t="s">
        <v>149</v>
      </c>
      <c r="D122" s="73" t="s">
        <v>64</v>
      </c>
      <c r="E122" s="74" t="s">
        <v>150</v>
      </c>
      <c r="F122" s="85" t="s">
        <v>151</v>
      </c>
      <c r="G122" s="86"/>
      <c r="H122" s="86"/>
      <c r="I122" s="86"/>
      <c r="J122" s="75" t="s">
        <v>67</v>
      </c>
      <c r="K122" s="76">
        <v>1</v>
      </c>
      <c r="L122" s="87">
        <v>0</v>
      </c>
      <c r="M122" s="86"/>
      <c r="N122" s="87">
        <f t="shared" si="1"/>
        <v>0</v>
      </c>
      <c r="O122" s="86"/>
      <c r="P122" s="86"/>
      <c r="Q122" s="86"/>
      <c r="R122" s="12"/>
      <c r="T122" s="77" t="s">
        <v>6</v>
      </c>
      <c r="U122" s="78" t="s">
        <v>23</v>
      </c>
      <c r="V122" s="79">
        <v>0</v>
      </c>
      <c r="W122" s="79">
        <f t="shared" si="2"/>
        <v>0</v>
      </c>
      <c r="X122" s="79">
        <v>0</v>
      </c>
      <c r="Y122" s="79">
        <f t="shared" si="3"/>
        <v>0</v>
      </c>
      <c r="Z122" s="79">
        <v>0</v>
      </c>
      <c r="AA122" s="80">
        <f t="shared" si="4"/>
        <v>0</v>
      </c>
      <c r="AR122" s="2" t="s">
        <v>83</v>
      </c>
      <c r="AT122" s="2" t="s">
        <v>64</v>
      </c>
      <c r="AU122" s="2" t="s">
        <v>61</v>
      </c>
      <c r="AY122" s="2" t="s">
        <v>63</v>
      </c>
      <c r="BE122" s="81">
        <f t="shared" si="5"/>
        <v>0</v>
      </c>
      <c r="BF122" s="81">
        <f t="shared" si="6"/>
        <v>0</v>
      </c>
      <c r="BG122" s="81">
        <f t="shared" si="7"/>
        <v>0</v>
      </c>
      <c r="BH122" s="81">
        <f t="shared" si="8"/>
        <v>0</v>
      </c>
      <c r="BI122" s="81">
        <f t="shared" si="9"/>
        <v>0</v>
      </c>
      <c r="BJ122" s="2" t="s">
        <v>61</v>
      </c>
      <c r="BK122" s="81">
        <f t="shared" si="10"/>
        <v>0</v>
      </c>
      <c r="BL122" s="2" t="s">
        <v>83</v>
      </c>
      <c r="BM122" s="2" t="s">
        <v>152</v>
      </c>
    </row>
    <row r="123" spans="2:65" s="9" customFormat="1" ht="22.5" customHeight="1" x14ac:dyDescent="0.25">
      <c r="B123" s="10"/>
      <c r="C123" s="73" t="s">
        <v>153</v>
      </c>
      <c r="D123" s="73" t="s">
        <v>64</v>
      </c>
      <c r="E123" s="74" t="s">
        <v>154</v>
      </c>
      <c r="F123" s="85" t="s">
        <v>155</v>
      </c>
      <c r="G123" s="86"/>
      <c r="H123" s="86"/>
      <c r="I123" s="86"/>
      <c r="J123" s="75" t="s">
        <v>67</v>
      </c>
      <c r="K123" s="76">
        <v>1</v>
      </c>
      <c r="L123" s="87">
        <v>0</v>
      </c>
      <c r="M123" s="86"/>
      <c r="N123" s="87">
        <f t="shared" si="1"/>
        <v>0</v>
      </c>
      <c r="O123" s="86"/>
      <c r="P123" s="86"/>
      <c r="Q123" s="86"/>
      <c r="R123" s="12"/>
      <c r="T123" s="77" t="s">
        <v>6</v>
      </c>
      <c r="U123" s="78" t="s">
        <v>23</v>
      </c>
      <c r="V123" s="79">
        <v>0</v>
      </c>
      <c r="W123" s="79">
        <f t="shared" si="2"/>
        <v>0</v>
      </c>
      <c r="X123" s="79">
        <v>0</v>
      </c>
      <c r="Y123" s="79">
        <f t="shared" si="3"/>
        <v>0</v>
      </c>
      <c r="Z123" s="79">
        <v>0</v>
      </c>
      <c r="AA123" s="80">
        <f t="shared" si="4"/>
        <v>0</v>
      </c>
      <c r="AR123" s="2" t="s">
        <v>83</v>
      </c>
      <c r="AT123" s="2" t="s">
        <v>64</v>
      </c>
      <c r="AU123" s="2" t="s">
        <v>61</v>
      </c>
      <c r="AY123" s="2" t="s">
        <v>63</v>
      </c>
      <c r="BE123" s="81">
        <f t="shared" si="5"/>
        <v>0</v>
      </c>
      <c r="BF123" s="81">
        <f t="shared" si="6"/>
        <v>0</v>
      </c>
      <c r="BG123" s="81">
        <f t="shared" si="7"/>
        <v>0</v>
      </c>
      <c r="BH123" s="81">
        <f t="shared" si="8"/>
        <v>0</v>
      </c>
      <c r="BI123" s="81">
        <f t="shared" si="9"/>
        <v>0</v>
      </c>
      <c r="BJ123" s="2" t="s">
        <v>61</v>
      </c>
      <c r="BK123" s="81">
        <f t="shared" si="10"/>
        <v>0</v>
      </c>
      <c r="BL123" s="2" t="s">
        <v>83</v>
      </c>
      <c r="BM123" s="2" t="s">
        <v>156</v>
      </c>
    </row>
    <row r="124" spans="2:65" s="9" customFormat="1" ht="22.5" customHeight="1" x14ac:dyDescent="0.25">
      <c r="B124" s="10"/>
      <c r="C124" s="73" t="s">
        <v>157</v>
      </c>
      <c r="D124" s="73" t="s">
        <v>64</v>
      </c>
      <c r="E124" s="74" t="s">
        <v>158</v>
      </c>
      <c r="F124" s="85" t="s">
        <v>159</v>
      </c>
      <c r="G124" s="86"/>
      <c r="H124" s="86"/>
      <c r="I124" s="86"/>
      <c r="J124" s="75" t="s">
        <v>67</v>
      </c>
      <c r="K124" s="76">
        <v>1</v>
      </c>
      <c r="L124" s="87">
        <v>0</v>
      </c>
      <c r="M124" s="86"/>
      <c r="N124" s="87">
        <f t="shared" si="1"/>
        <v>0</v>
      </c>
      <c r="O124" s="86"/>
      <c r="P124" s="86"/>
      <c r="Q124" s="86"/>
      <c r="R124" s="12"/>
      <c r="T124" s="77" t="s">
        <v>6</v>
      </c>
      <c r="U124" s="82" t="s">
        <v>23</v>
      </c>
      <c r="V124" s="83">
        <v>0</v>
      </c>
      <c r="W124" s="83">
        <f t="shared" si="2"/>
        <v>0</v>
      </c>
      <c r="X124" s="83">
        <v>0</v>
      </c>
      <c r="Y124" s="83">
        <f t="shared" si="3"/>
        <v>0</v>
      </c>
      <c r="Z124" s="83">
        <v>0</v>
      </c>
      <c r="AA124" s="84">
        <f t="shared" si="4"/>
        <v>0</v>
      </c>
      <c r="AR124" s="2" t="s">
        <v>83</v>
      </c>
      <c r="AT124" s="2" t="s">
        <v>64</v>
      </c>
      <c r="AU124" s="2" t="s">
        <v>61</v>
      </c>
      <c r="AY124" s="2" t="s">
        <v>63</v>
      </c>
      <c r="BE124" s="81">
        <f t="shared" si="5"/>
        <v>0</v>
      </c>
      <c r="BF124" s="81">
        <f t="shared" si="6"/>
        <v>0</v>
      </c>
      <c r="BG124" s="81">
        <f t="shared" si="7"/>
        <v>0</v>
      </c>
      <c r="BH124" s="81">
        <f t="shared" si="8"/>
        <v>0</v>
      </c>
      <c r="BI124" s="81">
        <f t="shared" si="9"/>
        <v>0</v>
      </c>
      <c r="BJ124" s="2" t="s">
        <v>61</v>
      </c>
      <c r="BK124" s="81">
        <f t="shared" si="10"/>
        <v>0</v>
      </c>
      <c r="BL124" s="2" t="s">
        <v>83</v>
      </c>
      <c r="BM124" s="2" t="s">
        <v>160</v>
      </c>
    </row>
    <row r="125" spans="2:65" s="9" customFormat="1" ht="6.95" customHeight="1" x14ac:dyDescent="0.25"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7"/>
    </row>
  </sheetData>
  <mergeCells count="121">
    <mergeCell ref="O8:P8"/>
    <mergeCell ref="O9:P9"/>
    <mergeCell ref="O11:P11"/>
    <mergeCell ref="O12:P12"/>
    <mergeCell ref="O14:P14"/>
    <mergeCell ref="O15:P15"/>
    <mergeCell ref="C2:Q2"/>
    <mergeCell ref="F4:P4"/>
    <mergeCell ref="O6:P6"/>
    <mergeCell ref="H29:J29"/>
    <mergeCell ref="M29:P29"/>
    <mergeCell ref="H30:J30"/>
    <mergeCell ref="M30:P30"/>
    <mergeCell ref="H31:J31"/>
    <mergeCell ref="M31:P31"/>
    <mergeCell ref="O17:P17"/>
    <mergeCell ref="O18:P18"/>
    <mergeCell ref="E21:L21"/>
    <mergeCell ref="M24:P24"/>
    <mergeCell ref="M25:P25"/>
    <mergeCell ref="M27:P27"/>
    <mergeCell ref="F70:P70"/>
    <mergeCell ref="M72:P72"/>
    <mergeCell ref="M74:Q74"/>
    <mergeCell ref="M75:Q75"/>
    <mergeCell ref="C77:G77"/>
    <mergeCell ref="N77:Q77"/>
    <mergeCell ref="H32:J32"/>
    <mergeCell ref="M32:P32"/>
    <mergeCell ref="H33:J33"/>
    <mergeCell ref="M33:P33"/>
    <mergeCell ref="L35:P35"/>
    <mergeCell ref="C68:Q68"/>
    <mergeCell ref="F90:P90"/>
    <mergeCell ref="M92:P92"/>
    <mergeCell ref="M94:Q94"/>
    <mergeCell ref="M95:Q95"/>
    <mergeCell ref="F97:I97"/>
    <mergeCell ref="L97:M97"/>
    <mergeCell ref="N97:Q97"/>
    <mergeCell ref="N79:Q79"/>
    <mergeCell ref="N80:Q80"/>
    <mergeCell ref="N81:Q81"/>
    <mergeCell ref="N83:Q83"/>
    <mergeCell ref="L85:Q85"/>
    <mergeCell ref="C88:Q88"/>
    <mergeCell ref="F102:I102"/>
    <mergeCell ref="L102:M102"/>
    <mergeCell ref="N102:Q102"/>
    <mergeCell ref="F103:I103"/>
    <mergeCell ref="L103:M103"/>
    <mergeCell ref="N103:Q103"/>
    <mergeCell ref="N98:Q98"/>
    <mergeCell ref="N99:Q99"/>
    <mergeCell ref="F100:I100"/>
    <mergeCell ref="L100:M100"/>
    <mergeCell ref="N100:Q100"/>
    <mergeCell ref="F101:I101"/>
    <mergeCell ref="L101:M101"/>
    <mergeCell ref="N101:Q101"/>
    <mergeCell ref="F107:I107"/>
    <mergeCell ref="L107:M107"/>
    <mergeCell ref="N107:Q107"/>
    <mergeCell ref="F108:I108"/>
    <mergeCell ref="L108:M108"/>
    <mergeCell ref="N108:Q108"/>
    <mergeCell ref="N104:Q104"/>
    <mergeCell ref="F105:I105"/>
    <mergeCell ref="L105:M105"/>
    <mergeCell ref="N105:Q105"/>
    <mergeCell ref="F106:I106"/>
    <mergeCell ref="L106:M106"/>
    <mergeCell ref="N106:Q106"/>
    <mergeCell ref="F111:I111"/>
    <mergeCell ref="L111:M111"/>
    <mergeCell ref="N111:Q111"/>
    <mergeCell ref="F112:I112"/>
    <mergeCell ref="L112:M112"/>
    <mergeCell ref="N112:Q112"/>
    <mergeCell ref="F109:I109"/>
    <mergeCell ref="L109:M109"/>
    <mergeCell ref="N109:Q109"/>
    <mergeCell ref="F110:I110"/>
    <mergeCell ref="L110:M110"/>
    <mergeCell ref="N110:Q110"/>
    <mergeCell ref="F115:I115"/>
    <mergeCell ref="L115:M115"/>
    <mergeCell ref="N115:Q115"/>
    <mergeCell ref="F116:I116"/>
    <mergeCell ref="L116:M116"/>
    <mergeCell ref="N116:Q116"/>
    <mergeCell ref="F113:I113"/>
    <mergeCell ref="L113:M113"/>
    <mergeCell ref="N113:Q113"/>
    <mergeCell ref="F114:I114"/>
    <mergeCell ref="L114:M114"/>
    <mergeCell ref="N114:Q114"/>
    <mergeCell ref="F119:I119"/>
    <mergeCell ref="L119:M119"/>
    <mergeCell ref="N119:Q119"/>
    <mergeCell ref="F120:I120"/>
    <mergeCell ref="L120:M120"/>
    <mergeCell ref="N120:Q120"/>
    <mergeCell ref="F117:I117"/>
    <mergeCell ref="L117:M117"/>
    <mergeCell ref="N117:Q117"/>
    <mergeCell ref="F118:I118"/>
    <mergeCell ref="L118:M118"/>
    <mergeCell ref="N118:Q118"/>
    <mergeCell ref="F123:I123"/>
    <mergeCell ref="L123:M123"/>
    <mergeCell ref="N123:Q123"/>
    <mergeCell ref="F124:I124"/>
    <mergeCell ref="L124:M124"/>
    <mergeCell ref="N124:Q124"/>
    <mergeCell ref="F121:I121"/>
    <mergeCell ref="L121:M121"/>
    <mergeCell ref="N121:Q121"/>
    <mergeCell ref="F122:I122"/>
    <mergeCell ref="L122:M122"/>
    <mergeCell ref="N122:Q122"/>
  </mergeCells>
  <pageMargins left="0.11811023622047245" right="0.11811023622047245" top="0.59055118110236227" bottom="0.59055118110236227" header="0.31496062992125984" footer="0.31496062992125984"/>
  <pageSetup paperSize="9" scale="85" orientation="portrait" r:id="rId1"/>
  <rowBreaks count="1" manualBreakCount="1">
    <brk id="8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Máchová</dc:creator>
  <cp:lastModifiedBy>Nitka Radek</cp:lastModifiedBy>
  <cp:lastPrinted>2019-07-08T09:23:28Z</cp:lastPrinted>
  <dcterms:created xsi:type="dcterms:W3CDTF">2019-07-08T07:56:37Z</dcterms:created>
  <dcterms:modified xsi:type="dcterms:W3CDTF">2019-07-10T06:43:47Z</dcterms:modified>
</cp:coreProperties>
</file>